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8_{7EC48BD8-C5A7-4916-8D04-53F6F99C2F65}" xr6:coauthVersionLast="40" xr6:coauthVersionMax="40" xr10:uidLastSave="{00000000-0000-0000-0000-000000000000}"/>
  <bookViews>
    <workbookView xWindow="-120" yWindow="-120" windowWidth="20730" windowHeight="11160" activeTab="1" xr2:uid="{00000000-000D-0000-FFFF-FFFF00000000}"/>
  </bookViews>
  <sheets>
    <sheet name="PLAN RRHH rev" sheetId="5" r:id="rId1"/>
    <sheet name="Modelo POA " sheetId="1" r:id="rId2"/>
  </sheets>
  <definedNames>
    <definedName name="_xlnm.Print_Area" localSheetId="1">'Modelo POA '!$A$1:$R$115</definedName>
    <definedName name="_xlnm.Print_Area" localSheetId="0">'PLAN RRHH rev'!$A$1:$O$36</definedName>
    <definedName name="_xlnm.Print_Titles" localSheetId="0">'PLAN RRHH rev'!$12:$14</definedName>
  </definedNames>
  <calcPr calcId="181029"/>
</workbook>
</file>

<file path=xl/calcChain.xml><?xml version="1.0" encoding="utf-8"?>
<calcChain xmlns="http://schemas.openxmlformats.org/spreadsheetml/2006/main">
  <c r="G20" i="1" l="1"/>
  <c r="C114" i="1" l="1"/>
  <c r="G114" i="1"/>
  <c r="G29" i="1" l="1"/>
  <c r="G23" i="1"/>
  <c r="G22" i="1"/>
  <c r="G21" i="1" l="1"/>
  <c r="C20" i="1" s="1"/>
  <c r="G28" i="1" l="1"/>
  <c r="G26" i="1"/>
  <c r="G27" i="1" l="1"/>
  <c r="G113" i="1" l="1"/>
  <c r="H113" i="1"/>
  <c r="I113" i="1"/>
  <c r="J113" i="1"/>
  <c r="K113" i="1"/>
  <c r="K112" i="1"/>
  <c r="J112" i="1"/>
  <c r="I112" i="1"/>
  <c r="H112" i="1"/>
  <c r="G112" i="1"/>
  <c r="K111" i="1"/>
  <c r="J111" i="1"/>
  <c r="I111" i="1"/>
  <c r="H111" i="1"/>
  <c r="G111" i="1"/>
  <c r="K110" i="1"/>
  <c r="J110" i="1"/>
  <c r="I110" i="1"/>
  <c r="H110" i="1"/>
  <c r="G110" i="1"/>
  <c r="K109" i="1"/>
  <c r="J109" i="1"/>
  <c r="I109" i="1"/>
  <c r="H109" i="1"/>
  <c r="G109" i="1"/>
  <c r="K108" i="1"/>
  <c r="J108" i="1"/>
  <c r="I108" i="1"/>
  <c r="H108" i="1"/>
  <c r="G108" i="1"/>
  <c r="C108" i="1" l="1"/>
  <c r="G99" i="1"/>
  <c r="G24" i="1"/>
  <c r="G55" i="1" l="1"/>
  <c r="C55" i="1" s="1"/>
  <c r="G69" i="1" l="1"/>
  <c r="C69" i="1" s="1"/>
  <c r="J97" i="1" l="1"/>
  <c r="J96" i="1"/>
  <c r="J95" i="1"/>
  <c r="J94" i="1"/>
  <c r="G54" i="1" l="1"/>
  <c r="C54" i="1" s="1"/>
  <c r="G56" i="1"/>
  <c r="C56" i="1" s="1"/>
  <c r="G89" i="1"/>
  <c r="G53" i="1"/>
  <c r="C53" i="1" s="1"/>
  <c r="G44" i="1"/>
  <c r="G101" i="1" l="1"/>
  <c r="J101" i="1" s="1"/>
  <c r="G98" i="1"/>
  <c r="J98" i="1" s="1"/>
  <c r="G93" i="1"/>
  <c r="J93" i="1" s="1"/>
  <c r="G92" i="1"/>
  <c r="J92" i="1" s="1"/>
  <c r="G88" i="1" l="1"/>
  <c r="G87" i="1"/>
  <c r="G86" i="1"/>
  <c r="G85" i="1"/>
  <c r="G84" i="1"/>
  <c r="G74" i="1" l="1"/>
  <c r="G75" i="1"/>
  <c r="G76" i="1"/>
  <c r="G77" i="1"/>
  <c r="G78" i="1"/>
  <c r="G80" i="1"/>
  <c r="C80" i="1" s="1"/>
  <c r="C63" i="1"/>
  <c r="C64" i="1"/>
  <c r="C65" i="1"/>
  <c r="C66" i="1"/>
  <c r="C67" i="1"/>
  <c r="C68" i="1"/>
  <c r="G72" i="1"/>
  <c r="G73" i="1"/>
  <c r="G71" i="1"/>
  <c r="G68" i="1"/>
  <c r="G67" i="1"/>
  <c r="G66" i="1"/>
  <c r="G64" i="1"/>
  <c r="G65" i="1"/>
  <c r="G63" i="1"/>
  <c r="G49" i="1"/>
  <c r="G50" i="1"/>
  <c r="G51" i="1"/>
  <c r="G52" i="1"/>
  <c r="G36" i="1"/>
  <c r="G37" i="1"/>
  <c r="G38" i="1"/>
  <c r="G39" i="1"/>
  <c r="G40" i="1"/>
  <c r="G33" i="1"/>
  <c r="G34" i="1"/>
  <c r="G35" i="1"/>
  <c r="G17" i="1"/>
  <c r="G18" i="1"/>
  <c r="G19" i="1"/>
  <c r="C19" i="1" s="1"/>
  <c r="G25" i="1"/>
  <c r="G30" i="1"/>
  <c r="G16" i="1"/>
  <c r="C16" i="1" s="1"/>
  <c r="M36" i="5"/>
  <c r="C71" i="1" l="1"/>
  <c r="C24" i="1"/>
  <c r="C33" i="1"/>
  <c r="C36" i="1"/>
  <c r="C48" i="1"/>
  <c r="L44" i="1" s="1"/>
  <c r="C74" i="1"/>
  <c r="C77" i="1"/>
  <c r="C115" i="1" l="1"/>
  <c r="L59" i="1"/>
</calcChain>
</file>

<file path=xl/sharedStrings.xml><?xml version="1.0" encoding="utf-8"?>
<sst xmlns="http://schemas.openxmlformats.org/spreadsheetml/2006/main" count="569" uniqueCount="286">
  <si>
    <t>PROGRAMACIÓN DE ACCIONES POR ACTIVIDAD</t>
  </si>
  <si>
    <t>CODIGO</t>
  </si>
  <si>
    <t>Institución</t>
  </si>
  <si>
    <t>0 2 1 5</t>
  </si>
  <si>
    <t xml:space="preserve">MINISTERIO DE LA MUJER </t>
  </si>
  <si>
    <t>Dependencia</t>
  </si>
  <si>
    <t xml:space="preserve">0 1 </t>
  </si>
  <si>
    <t>Direcc. Adm. Financ.</t>
  </si>
  <si>
    <t>0 1</t>
  </si>
  <si>
    <t xml:space="preserve">VICE MINISTERIO DE LA MUJER </t>
  </si>
  <si>
    <t>Plan Operativo 2015</t>
  </si>
  <si>
    <t>Unidad Ejecutora</t>
  </si>
  <si>
    <t>0 0 0 1</t>
  </si>
  <si>
    <t>Prog/subprog               /Proy/activ</t>
  </si>
  <si>
    <t>01 00 00 0001</t>
  </si>
  <si>
    <t xml:space="preserve">DIRECCION SUPERIOR Y PLANIFICACION:                                                                                  Recursos Humanos.                                                                                                                                                                          </t>
  </si>
  <si>
    <t>OBJETIVOS                                         ESPECÍFICOS                                                                (1)</t>
  </si>
  <si>
    <t>RESULTADOS                                                     ESPERADOS                                                                 (2)</t>
  </si>
  <si>
    <t>INDICADORES                                                         (3)</t>
  </si>
  <si>
    <t>PRODUCTOS                                                     (4)</t>
  </si>
  <si>
    <t>ACTIVIDAD                                                          (5)</t>
  </si>
  <si>
    <t xml:space="preserve">ACCIONES                                                        (6)       </t>
  </si>
  <si>
    <t>METAS                                              (7)</t>
  </si>
  <si>
    <t>ÁREA DE EJECUCIÓN            (8)</t>
  </si>
  <si>
    <t>CRONOGRAMA (9)</t>
  </si>
  <si>
    <t>COSTO                      RD$                           (10)</t>
  </si>
  <si>
    <t>FUENTE DE FINANCIAMIENTO (11)</t>
  </si>
  <si>
    <t>RESPONSABLE             (12)</t>
  </si>
  <si>
    <t>T1</t>
  </si>
  <si>
    <t>T 2</t>
  </si>
  <si>
    <t>T3</t>
  </si>
  <si>
    <t>T4</t>
  </si>
  <si>
    <t xml:space="preserve">DEPARTAMENTO DE RECURSOS HUMANOS </t>
  </si>
  <si>
    <t xml:space="preserve">Promover el fortalecimiento institucional a través de la ejecucion y desarrollo de un sistema de gestión que contribuya al logro de los objetivos institucionales y garantice la satisfacción y la productividad de su personal armonizado con el compendio de Normas sobre Profesionalizacion de la Funcion Pública. </t>
  </si>
  <si>
    <t xml:space="preserve">Aplicación eficiente  del  compendio de Normas sobre Profesionalizacion de la Funcion Pública.  Ley No. 247 - 12   </t>
  </si>
  <si>
    <t>Número de reuniones de coordinación con el Ministerio de Administración Pública</t>
  </si>
  <si>
    <t xml:space="preserve">Normas sobre Profesionalizacion de la Funcion Pública aplicadas de forma eficiente . </t>
  </si>
  <si>
    <t xml:space="preserve">Dar seguimiento a la  aplicación  de las  Normas sobre Profesionalizacion de la Funcion Pública. </t>
  </si>
  <si>
    <t xml:space="preserve">Realizar reuniones de  coordinacion y  articulacion </t>
  </si>
  <si>
    <t xml:space="preserve">4                                                            Reuniones </t>
  </si>
  <si>
    <t xml:space="preserve">Sede Central, Oficinas Provinciales y Municipales </t>
  </si>
  <si>
    <t>X</t>
  </si>
  <si>
    <t>MMUJER</t>
  </si>
  <si>
    <t>Interno:           Depto de RRHH</t>
  </si>
  <si>
    <t xml:space="preserve">a la Carrera Administrativa </t>
  </si>
  <si>
    <t xml:space="preserve">Numero de  concursos publicos para el reclutamiento del personal realizados </t>
  </si>
  <si>
    <t>Tramitacion de acciones de personal; obtencion de nombramientos, cambios de designacion, reajustes de sueldo y traslado de empleados.</t>
  </si>
  <si>
    <t xml:space="preserve">Realizar concurso publico para el reclutamiento del personal </t>
  </si>
  <si>
    <t>Publicar en la prensa.</t>
  </si>
  <si>
    <t xml:space="preserve">Dar cumplimiento al sub-sistema , reclutamiento y  selección de personal en lo  referente a  la aplicación  de las pruebas técnicas y psicométricas </t>
  </si>
  <si>
    <t>Selecciónar y reclutar,  aplicación de pruebas,</t>
  </si>
  <si>
    <t>Numero de personas evaluadas y reconocidas .</t>
  </si>
  <si>
    <t>Programacion de las vacaciones, proyeccion y pago de bono por desempeño</t>
  </si>
  <si>
    <t xml:space="preserve">Realizar evaluacion del desempeño al personal </t>
  </si>
  <si>
    <t xml:space="preserve">Aplicar evaluacion </t>
  </si>
  <si>
    <t xml:space="preserve">Empleados reconocidos </t>
  </si>
  <si>
    <t xml:space="preserve">Realizar reconocimiento al personal por antigüedad o por evaluacion del desempeño </t>
  </si>
  <si>
    <t xml:space="preserve">Numero de empleados incorporados  a la Carrera Administrativa </t>
  </si>
  <si>
    <t xml:space="preserve">Empleados  incorporados </t>
  </si>
  <si>
    <t xml:space="preserve">Gestionar la incorporacion a la Carrera Administrativa  de los  empleados que califican, por concurso y/o  por  evaluacion interna </t>
  </si>
  <si>
    <t xml:space="preserve">Cargos incorporables actualizados </t>
  </si>
  <si>
    <t xml:space="preserve">A la Carrera Administrativa </t>
  </si>
  <si>
    <t>Funcionamiento en el 100% del sistema del SAP.</t>
  </si>
  <si>
    <t>Personal Seleccionado y Reclutado.</t>
  </si>
  <si>
    <t xml:space="preserve">Realizar encuentro de socializacion </t>
  </si>
  <si>
    <t xml:space="preserve">Dar cumplimiento al sub-sistema y reclutamiento y  selección de personal en lo  referente a  la aplicación  de las pruebas técnicas y psicométricas </t>
  </si>
  <si>
    <t>Aplicación de pruebas tecnicas .</t>
  </si>
  <si>
    <t xml:space="preserve">Seguimiento y control al Personal </t>
  </si>
  <si>
    <t>Socialización y difusión del Manual de Descripción de Cargos actualizado.</t>
  </si>
  <si>
    <t xml:space="preserve">Manual de Descripción de Cargos actualizado, y aprobado por el MAP </t>
  </si>
  <si>
    <t xml:space="preserve">Coordinar  la revision y actualizacion del Manual de Descripción de Cargos,  yarticular con el MAP para su aprobacion </t>
  </si>
  <si>
    <t>Realizar reuniones de trabajo para la revision y actualizacion  del Manual de Descripción de Cargos y someterlo al MAP para su aprobacion.</t>
  </si>
  <si>
    <t>Cuatro  (4)  reuniones con las diferentes areas, dos (2) reuniones con el MAP, dos (2)  reuniones de Socializacion</t>
  </si>
  <si>
    <t xml:space="preserve">Elaboracion de propuesta de revision de la Ley 86-99 que crea la Secretaria de Estado de la Mujer  y del  reglamento de aplicación  </t>
  </si>
  <si>
    <t>Propuesta elaborada .</t>
  </si>
  <si>
    <t xml:space="preserve">Documento editado </t>
  </si>
  <si>
    <t xml:space="preserve">Coordinar con las demas areas la para la elaboracion de la propuesta . </t>
  </si>
  <si>
    <t xml:space="preserve">Realizar reuniones de trabajo </t>
  </si>
  <si>
    <t xml:space="preserve">Una (1)  propuesta </t>
  </si>
  <si>
    <t>Interno:Depto de RRHH y Dirección Administrativa y Financiera</t>
  </si>
  <si>
    <t>Entrega de incentivo</t>
  </si>
  <si>
    <t>Reunir comité  para evaluar y selección de personal meritorio.</t>
  </si>
  <si>
    <t xml:space="preserve">Realizar reunion de evaluacion </t>
  </si>
  <si>
    <t xml:space="preserve">I                                                      reunion </t>
  </si>
  <si>
    <t>Empleadas /os  Incorporadas/os en la  Carrera Administrativa</t>
  </si>
  <si>
    <t xml:space="preserve">Revisar expedientes y actualizar  los datos para fines de incorporación a la carrera administrativa del personal que califica.                                                                                                                             </t>
  </si>
  <si>
    <t xml:space="preserve">elaborar y entregar documento que avale el ingreso de los empleados a la carrera administrativa </t>
  </si>
  <si>
    <t xml:space="preserve">2 Informes </t>
  </si>
  <si>
    <t>Sede              Central</t>
  </si>
  <si>
    <t xml:space="preserve">Sistema computarizado de vacaciones instalado y funcionando. </t>
  </si>
  <si>
    <t>Coordinar con el área de Tecnología para  diseñar y poner a funcionar programa computarizado de vacaciones.</t>
  </si>
  <si>
    <t xml:space="preserve">Elaborar programa de vacaciones </t>
  </si>
  <si>
    <t xml:space="preserve">3 informes </t>
  </si>
  <si>
    <t>Interno: Depto. RRHH                  Externo: ONAP</t>
  </si>
  <si>
    <t>Mantener  el personal motivado y tomado en  cuenta en la  celebraciones  de fechas  significativas</t>
  </si>
  <si>
    <t>Celebración de fechas  importantes</t>
  </si>
  <si>
    <t>Incentivar al personal celebrando fechas.</t>
  </si>
  <si>
    <t>Hacer informe y  enviarlo a  la MAP sobre  status de  los  expedientes</t>
  </si>
  <si>
    <t xml:space="preserve">Mejorada  la calidad del soporte técnico brindado </t>
  </si>
  <si>
    <t xml:space="preserve">Informar a las /os  35  empleadas / os sobre la  aplicación de pruebas técnicas.                                                                                                                                                     </t>
  </si>
  <si>
    <t>Entregar documento que avale   ingreso de  35 empleadas/os a la carrera administrativa.</t>
  </si>
  <si>
    <t>Implementar  programa computarizado con la inclusión de 110 empleadas/ os pertenecientes a la Carrera Administrativa .</t>
  </si>
  <si>
    <t xml:space="preserve">programa computarizado del personal que pertenece a carrera Administrativa </t>
  </si>
  <si>
    <t xml:space="preserve">Existencia de un Banco de Datos </t>
  </si>
  <si>
    <t xml:space="preserve">Establecimiento de   programa computarizado </t>
  </si>
  <si>
    <t>Implementar  programa computarizado con la inclusión de  empleadas/ os pertenecientes a la Carrera Administrativa .</t>
  </si>
  <si>
    <t>Sede Central</t>
  </si>
  <si>
    <t xml:space="preserve">Interno:           Depto de RRHH Dpto. Tecnología </t>
  </si>
  <si>
    <t xml:space="preserve">Satisfacer la demanda para asegurar el fortalecimiento institucional a través de la ejecucion y desarrollo de un sistema de gestión que contribuya al logro de los objetivos institucionales </t>
  </si>
  <si>
    <t xml:space="preserve">Personal gerencial, tecnico y   de apoyo con experiencias acumuladas para asegurar el fortalecimiento institucional a través de la ejecucion y desarrollo de un sistema de gestión que contribuya al logro de los objetivos institucionales </t>
  </si>
  <si>
    <t xml:space="preserve">Funciones y terminos de referencias definidos </t>
  </si>
  <si>
    <t xml:space="preserve">Personal  dando seguimiento al cumplimiento al fortalecimiento institucional a través de la ejecucion y desarrollo de un sistema de gestión que contribuya al logro de los objetivos institucionales </t>
  </si>
  <si>
    <t xml:space="preserve">funciones a desempeñar </t>
  </si>
  <si>
    <t xml:space="preserve">Personal gerencial, tecnico y de apoyo </t>
  </si>
  <si>
    <t xml:space="preserve">Una (1) Directora, una(1) encargada, una (1) técnica </t>
  </si>
  <si>
    <t xml:space="preserve">Sede Central </t>
  </si>
  <si>
    <t xml:space="preserve">Presupuesto Institucional </t>
  </si>
  <si>
    <t xml:space="preserve">Coordinacion               de OPM </t>
  </si>
  <si>
    <t xml:space="preserve">Bonos por desempeño </t>
  </si>
  <si>
    <t xml:space="preserve">bonos </t>
  </si>
  <si>
    <t xml:space="preserve">TOTAL </t>
  </si>
  <si>
    <t xml:space="preserve"> </t>
  </si>
  <si>
    <t xml:space="preserve">Unidad Rectora: </t>
  </si>
  <si>
    <t>Unidad Ejecutora:</t>
  </si>
  <si>
    <t xml:space="preserve">ACTIVIDADES CENTRALES </t>
  </si>
  <si>
    <t>Eje Estratégico: END 2010  2030</t>
  </si>
  <si>
    <t>UN ESTADO SOCIAL Y DEMOCRATICO DE DERECHOS</t>
  </si>
  <si>
    <t>Eje Estratégico: PEI 2016  2020</t>
  </si>
  <si>
    <t>FORTALECIMIENTO INSTITUCIONAL</t>
  </si>
  <si>
    <t>Objetivo General : END 2010  2030</t>
  </si>
  <si>
    <t>ADMINISTRACION PUBLICA EFICIENTE, TRANSPARENTE  Y ORIENTADA A RESULTADO</t>
  </si>
  <si>
    <t>Fortalecer los Mecanismos de Gestión y Aumentar la Capacidad Institucional para Mejorar la Eficacia y Eficiencia de los Procesos.</t>
  </si>
  <si>
    <t>Producto y sus atributos</t>
  </si>
  <si>
    <t>Producto (1)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</si>
  <si>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</si>
  <si>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</si>
  <si>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</si>
  <si>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</si>
  <si>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 xml:space="preserve">Meta total             </t>
  </si>
  <si>
    <t xml:space="preserve">Meta por trimestre                                                                                  </t>
  </si>
  <si>
    <t>Presupuesto</t>
  </si>
  <si>
    <t>Riesgo(s)</t>
  </si>
  <si>
    <t>Ene-Mar</t>
  </si>
  <si>
    <t>Jul-Sep</t>
  </si>
  <si>
    <t>Oct-Dic</t>
  </si>
  <si>
    <t xml:space="preserve">1-Modelo de gestión de recursos humanos  implementado. </t>
  </si>
  <si>
    <t xml:space="preserve">Modelo </t>
  </si>
  <si>
    <t>Documentaciones remitidas</t>
  </si>
  <si>
    <t>N/D</t>
  </si>
  <si>
    <t xml:space="preserve">Actividades                                                                  </t>
  </si>
  <si>
    <t>Presupuesto por actividad</t>
  </si>
  <si>
    <t>Insumos</t>
  </si>
  <si>
    <t>Inversión/trimestre (RD$)</t>
  </si>
  <si>
    <t xml:space="preserve">Fuente de financiamiento         </t>
  </si>
  <si>
    <t>Est. programática</t>
  </si>
  <si>
    <t>Identificación</t>
  </si>
  <si>
    <t>Cantidad</t>
  </si>
  <si>
    <t>Costo unitario (RD$)</t>
  </si>
  <si>
    <t>Monto (RD$)</t>
  </si>
  <si>
    <t>Abr-Jun</t>
  </si>
  <si>
    <t>Prog.</t>
  </si>
  <si>
    <t>Act.</t>
  </si>
  <si>
    <t>Objeto</t>
  </si>
  <si>
    <t>Cuenta</t>
  </si>
  <si>
    <t>Subcta.</t>
  </si>
  <si>
    <t>Auxiliar</t>
  </si>
  <si>
    <t xml:space="preserve">Refrigerio </t>
  </si>
  <si>
    <t>Documento</t>
  </si>
  <si>
    <t xml:space="preserve">Material de apoyo </t>
  </si>
  <si>
    <t>Placa de Reconocimiento</t>
  </si>
  <si>
    <t>Guia de evaluación del desempeño</t>
  </si>
  <si>
    <t>Impresión</t>
  </si>
  <si>
    <t>Producto (2)</t>
  </si>
  <si>
    <t>Personas Capacitadas</t>
  </si>
  <si>
    <t xml:space="preserve">Listado de participantes </t>
  </si>
  <si>
    <t>Desarrollar programas  de formación y capacitación dirijido al personal del Ministerio,  articulado con la evaluacion del desempeño y las competencias del cargo,  en coordinacion con el Instituto de Administracion Publica  (INAP).</t>
  </si>
  <si>
    <t>Producto (3)</t>
  </si>
  <si>
    <t>Personal Incorporado</t>
  </si>
  <si>
    <t>Personal evaluado</t>
  </si>
  <si>
    <t>2) Impartir dos (2) cursos de Gestión Pública, seis (6) módulos, (20) participantes,  ciento cuarenta (140) horas</t>
  </si>
  <si>
    <t>1.8 Realizar la revisión , actualización e impresión de   Manuales Recursos Humanos</t>
  </si>
  <si>
    <t>3.5 Implementación Subsistema de relaciones laborales</t>
  </si>
  <si>
    <t>3.4 Implementación Sistema de Reclutamiento y Selección del Personal</t>
  </si>
  <si>
    <t>3.3 Definir una Política de pago y Escala Salarial tomando en consideración los grupos ocupacionales .</t>
  </si>
  <si>
    <t xml:space="preserve">3.2 Realizar un estudio para la determinación y valorización de puestos, reasignación y reclasificación del personal, evaluación periódica de las cargas de trabajo en los procesos </t>
  </si>
  <si>
    <t>3.1 Gestionar la incorporación al Sistema de Servicio Civil y  Carrera Administrativa  de los  empleados que califican, por concurso y/o  por  evaluación interna a través del diseño y evaluación de los  puestos, vinculados a una escala salarial justa y equitativa.</t>
  </si>
  <si>
    <t>Implementación de un Sub-Sistema de Gestión de Recursos Humanos</t>
  </si>
  <si>
    <t xml:space="preserve">Incorporar el personal del ministerio al Sistema de Servicio Civil y Carrera Administrativa, de manera articulada con la estructura organizativa . </t>
  </si>
  <si>
    <t>1.2 Realizar análisis de descripción de puestos y perfiles</t>
  </si>
  <si>
    <t xml:space="preserve">Formularios de Evaluación </t>
  </si>
  <si>
    <t xml:space="preserve">Promover el fortalecimiento institucional a través de la ejecución y desarrollo de un sistema de gestión que contribuya al logro de los objetivos institucionales y garantice la satisfacción y la productividad de su personal.  </t>
  </si>
  <si>
    <t>Objetivos Estratégicos : PEI 2016  2020</t>
  </si>
  <si>
    <t xml:space="preserve">Dirección Recursos Humanos </t>
  </si>
  <si>
    <t xml:space="preserve">1.1 Realizar reuniones  de trabajo con el Ministerio de Administración Pública para el seguimiento a la  aplicación  de las  Normas sobre Profesionalización de la Función Pública. </t>
  </si>
  <si>
    <t>Fortalecimiento de la gestión humana  mediante la aplicación de un  programa de capacitación y formación del personal del  Ministerio</t>
  </si>
  <si>
    <t>Incentivos monetario (bonos)  y no Monetarios - (Placa de Reconocimiento)</t>
  </si>
  <si>
    <t>Actualizacion del manual de inducción de personal</t>
  </si>
  <si>
    <t>Actualización Manual de políticas y procedimientos</t>
  </si>
  <si>
    <t>Almuerzo</t>
  </si>
  <si>
    <t xml:space="preserve">3.6 Implementar un proceso de planificación de los RRHH, para la reasignación y reclasificación del personal, Evaluación periódica de la carga de trabajo en los procesos,  y el reclutamiento  y la desvinculación del personal </t>
  </si>
  <si>
    <t xml:space="preserve">Refrigerios </t>
  </si>
  <si>
    <t>Rifa</t>
  </si>
  <si>
    <t>Regalo</t>
  </si>
  <si>
    <t>Rifas</t>
  </si>
  <si>
    <t xml:space="preserve">Almuerzo </t>
  </si>
  <si>
    <t>Realizar operativos de carnetización del personal de la cede central y las OPM</t>
  </si>
  <si>
    <t>Viaticos) Tecnicos</t>
  </si>
  <si>
    <t>(viaticos) Chofer</t>
  </si>
  <si>
    <t>Regalos</t>
  </si>
  <si>
    <t>0 4</t>
  </si>
  <si>
    <t xml:space="preserve">Incentivo por rendimiento al personal (Bono por desempeño) </t>
  </si>
  <si>
    <t xml:space="preserve">Regalos </t>
  </si>
  <si>
    <t>Electrodomesticos (Rifa)</t>
  </si>
  <si>
    <t xml:space="preserve">Actividad Artística </t>
  </si>
  <si>
    <t>Eventos</t>
  </si>
  <si>
    <t>Bonos para utiles diversos</t>
  </si>
  <si>
    <t>Refrigerio</t>
  </si>
  <si>
    <t>0 2</t>
  </si>
  <si>
    <t>Viaticos Monitores</t>
  </si>
  <si>
    <t>Viaticos Encargadas</t>
  </si>
  <si>
    <t>Viaticos Choferes</t>
  </si>
  <si>
    <t>Combustible</t>
  </si>
  <si>
    <t>Materiales de apoyo</t>
  </si>
  <si>
    <t>Material  Limpieza</t>
  </si>
  <si>
    <t>Fortalecimiento de las capacidades y habilidades del personal  institucional</t>
  </si>
  <si>
    <t xml:space="preserve">1) Impartir dos (2)  cursos de inducción a la Administración Pública, cinco (5) módulos, Treinta  (30) participantes,  cuarenta y ocho  (48) horas </t>
  </si>
  <si>
    <t xml:space="preserve">Facilitador </t>
  </si>
  <si>
    <t xml:space="preserve">Actualizacion Manual de Puestos </t>
  </si>
  <si>
    <t>Agasajo a niños huerfanos, producto de violencia intrafamiliar y contra la mujer</t>
  </si>
  <si>
    <t>Bono por desempeño</t>
  </si>
  <si>
    <t>Actividades y sus Atributos</t>
  </si>
  <si>
    <t>Conmemoraciones cumpleaños y dia de amistad</t>
  </si>
  <si>
    <t>3) Impartir dos cursos de servicio al cliente, (30) participantes,(8) horas.</t>
  </si>
  <si>
    <t>4) Impartir dos (1) cursos de tecnico en actualización general, cuatro (4) modulo, (15) participantes, noventa y seis (96) horas.</t>
  </si>
  <si>
    <t>5) Impartir dos (2) cursos de inteligencia emocional (para todo el personal)</t>
  </si>
  <si>
    <t>6) Impartir un (1) curso de la (5S) impartida por INFOTEP</t>
  </si>
  <si>
    <t>7)Impartir tres (3) taller de  induciones de personal al personal de nuevo ingreso</t>
  </si>
  <si>
    <t>6) Impartir un ( 1) curso de gestion del conocimiento, dirigido al personal directivo.</t>
  </si>
  <si>
    <t>Realizar actividad conmemoracion de las festividades navideñas, para todo el personal.</t>
  </si>
  <si>
    <t xml:space="preserve">Alquiler Transporte </t>
  </si>
  <si>
    <t>Campamento "Jugando aprendo mis Derechos", dirigido a las y los hijos de las/os empleados del MMUJER en edades comprendidas entre 7 y 12 años, cinco (5) dias. 110 participantes.</t>
  </si>
  <si>
    <t xml:space="preserve">1.4 Taller sobre el  Reglamento de Relaciones Laborales, dirigido a todo el personal de las oficinas provinciales y municipales de este Ministerio </t>
  </si>
  <si>
    <t>1.5 Taller sobre el Reglamento de Relaciones Laborales, Dirigido al Personal de la Sede Central, Oficina Metropolitana y los centros</t>
  </si>
  <si>
    <t xml:space="preserve">1.6  Conformar un Comité para  la evaluación y selección del personal  meritorio, así como  por antigüedad  en el servicio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</si>
  <si>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20,000.000.00</t>
  </si>
  <si>
    <t>Impresión de materiales</t>
  </si>
  <si>
    <t>Gestion de Evento</t>
  </si>
  <si>
    <t xml:space="preserve">Areas de Recursos Humanos del Ministerio de la Mujer fortalecidas. </t>
  </si>
  <si>
    <t>Personal Ingresado</t>
  </si>
  <si>
    <t>Analista de Nomina</t>
  </si>
  <si>
    <t>Analista de registro, Control y Nomina</t>
  </si>
  <si>
    <t>Analista de Reclutamiento</t>
  </si>
  <si>
    <t>Encargada de Reclutamiento, Selección y Capacitacion</t>
  </si>
  <si>
    <t xml:space="preserve">Viaticos) Personal Tecnicos de RR.HH </t>
  </si>
  <si>
    <t>(Viaticos) Chofer</t>
  </si>
  <si>
    <t>Impresión Material</t>
  </si>
  <si>
    <t>Contratación, renumeracion y contribuciones para el fortalecimiento de la área Recursos Humanos del Ministerio.</t>
  </si>
  <si>
    <t>TOTAL</t>
  </si>
  <si>
    <t>Analista de Organización del Trabajo y Compensación</t>
  </si>
  <si>
    <t>Chofer</t>
  </si>
  <si>
    <t>Tecnico</t>
  </si>
  <si>
    <t>N/A</t>
  </si>
  <si>
    <t>Descripción del Producto</t>
  </si>
  <si>
    <t xml:space="preserve">Unidad de Medida            </t>
  </si>
  <si>
    <t xml:space="preserve">Medio de Verificación                   </t>
  </si>
  <si>
    <t xml:space="preserve">Línea Base                </t>
  </si>
  <si>
    <t>Material Gastable</t>
  </si>
  <si>
    <t xml:space="preserve">Compensación </t>
  </si>
  <si>
    <t xml:space="preserve">Ajuste  y Nivelación de los salario al personal </t>
  </si>
  <si>
    <t>Analista de Capacitación</t>
  </si>
  <si>
    <t>Realizar festejos y eventos con motivo del día de las madres</t>
  </si>
  <si>
    <t>Fortalecer la  capacidad de los servicios de la Dirección de  recursos humanos , asegurando la disponibilidad de información oportuna y confiable en apoyo a la toma de
decisiones y a la gestión.</t>
  </si>
  <si>
    <t>kit de premiación</t>
  </si>
  <si>
    <t>Decoración Navideña</t>
  </si>
  <si>
    <t xml:space="preserve">Compensación por Gestión por Resultados Meritorios </t>
  </si>
  <si>
    <t>Realizar festejos y eventos con motivo del día de los padres</t>
  </si>
  <si>
    <t>Realizar festejos y eventos con motivo del día de la secretaria</t>
  </si>
  <si>
    <t xml:space="preserve"> Viaticos  (Director)</t>
  </si>
  <si>
    <t xml:space="preserve"> Viaticos (Director)</t>
  </si>
  <si>
    <t xml:space="preserve"> Escalafon Personal </t>
  </si>
  <si>
    <t>POA- 2019</t>
  </si>
  <si>
    <t>Adquisición  e instalación de equipos tecnológicos para la Direccion de Recursos Humanos</t>
  </si>
  <si>
    <t xml:space="preserve">1.3 Realizar  auditoria, supervision y seguimiento para el Clima Organizacional, al personal de las 52 oficinas provinciales y municipales: personal  sur (5 dias par ser visitadas), Personal de Este (3 dias  para ser visitadas), Personal del norte (10 dias para ser visitadas. </t>
  </si>
  <si>
    <t>Computadoras  de Escritorios</t>
  </si>
  <si>
    <t>Fondos General</t>
  </si>
  <si>
    <t>Fondo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</si>
</sst>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.00\ &quot;€&quot;;[Red]\-#,##0.00\ &quot;€&quot;"/>
    <numFmt numFmtId="166" formatCode="_-* #,##0\ &quot;€&quot;_-;\-* #,##0\ &quot;€&quot;_-;_-* &quot;-&quot;\ &quot;€&quot;_-;_-@_-"/>
    <numFmt numFmtId="167" formatCode="_-* #,##0.00\ _€_-;\-* #,##0.00\ _€_-;_-* &quot;-&quot;??\ _€_-;_-@_-"/>
    <numFmt numFmtId="168" formatCode="#,##0.00\ _€"/>
    <numFmt numFmtId="169" formatCode="_-[$€]* #,##0.00_-;\-[$€]* #,##0.00_-;_-[$€]* &quot;-&quot;??_-;_-@_-"/>
    <numFmt numFmtId="170" formatCode="_-* #,##0\ _€_-;\-* #,##0\ _€_-;_-* &quot;-&quot;??\ _€_-;_-@_-"/>
    <numFmt numFmtId="171" formatCode="_-* #,##0_-;\-* #,##0_-;_-* &quot;-&quot;??_-;_-@_-"/>
    <numFmt numFmtId="172" formatCode="#,##0.00;[Red]#,##0.00"/>
  </numFmts>
  <fonts count="5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6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 Light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Times New Roman"/>
      <family val="1"/>
    </font>
    <font>
      <b/>
      <i/>
      <sz val="14"/>
      <color theme="1"/>
      <name val="Calibri"/>
      <family val="2"/>
      <scheme val="minor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b/>
      <i/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5">
    <border>
      <left/>
      <right/>
      <top/>
      <bottom/>
      <diagonal/>
    </border>
    <border>
      <left style="thin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uble">
        <color rgb="FF426E5C"/>
      </left>
      <right style="thin">
        <color rgb="FF426E5C"/>
      </right>
      <top style="double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double">
        <color rgb="FF426E5C"/>
      </top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 style="thin">
        <color rgb="FF426E5C"/>
      </bottom>
      <diagonal/>
    </border>
    <border>
      <left/>
      <right style="thin">
        <color rgb="FF426E5C"/>
      </right>
      <top style="thin">
        <color rgb="FF426E5C"/>
      </top>
      <bottom style="thin">
        <color rgb="FF426E5C"/>
      </bottom>
      <diagonal/>
    </border>
    <border>
      <left style="double">
        <color rgb="FF426E5C"/>
      </left>
      <right/>
      <top style="thin">
        <color rgb="FF426E5C"/>
      </top>
      <bottom/>
      <diagonal/>
    </border>
    <border>
      <left/>
      <right style="thin">
        <color rgb="FF426E5C"/>
      </right>
      <top style="thin">
        <color rgb="FF426E5C"/>
      </top>
      <bottom/>
      <diagonal/>
    </border>
    <border>
      <left style="double">
        <color rgb="FF426E5C"/>
      </left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rgb="FF426E5C"/>
      </right>
      <top/>
      <bottom style="thin">
        <color rgb="FF426E5C"/>
      </bottom>
      <diagonal/>
    </border>
    <border>
      <left style="double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 style="thin">
        <color rgb="FF426E5C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rgb="FF426E5C"/>
      </left>
      <right style="thin">
        <color rgb="FF426E5C"/>
      </right>
      <top/>
      <bottom/>
      <diagonal/>
    </border>
    <border>
      <left style="double">
        <color rgb="FF426E5C"/>
      </left>
      <right/>
      <top/>
      <bottom/>
      <diagonal/>
    </border>
    <border>
      <left/>
      <right style="thin">
        <color rgb="FF426E5C"/>
      </right>
      <top/>
      <bottom/>
      <diagonal/>
    </border>
    <border>
      <left style="double">
        <color rgb="FF426E5C"/>
      </left>
      <right/>
      <top/>
      <bottom style="thin">
        <color rgb="FF426E5C"/>
      </bottom>
      <diagonal/>
    </border>
    <border>
      <left/>
      <right style="thin">
        <color rgb="FF426E5C"/>
      </right>
      <top/>
      <bottom style="thin">
        <color rgb="FF426E5C"/>
      </bottom>
      <diagonal/>
    </border>
    <border>
      <left style="thin">
        <color rgb="FF426E5C"/>
      </left>
      <right style="thin">
        <color indexed="64"/>
      </right>
      <top style="thin">
        <color rgb="FF426E5C"/>
      </top>
      <bottom/>
      <diagonal/>
    </border>
    <border>
      <left style="thin">
        <color rgb="FF426E5C"/>
      </left>
      <right style="thin">
        <color indexed="64"/>
      </right>
      <top/>
      <bottom/>
      <diagonal/>
    </border>
    <border>
      <left style="thin">
        <color rgb="FF426E5C"/>
      </left>
      <right style="thin">
        <color indexed="64"/>
      </right>
      <top/>
      <bottom style="thin">
        <color rgb="FF426E5C"/>
      </bottom>
      <diagonal/>
    </border>
    <border>
      <left style="thin">
        <color rgb="FF426E5C"/>
      </left>
      <right style="double">
        <color rgb="FF426E5C"/>
      </right>
      <top style="thin">
        <color rgb="FF426E5C"/>
      </top>
      <bottom/>
      <diagonal/>
    </border>
    <border>
      <left style="thin">
        <color rgb="FF426E5C"/>
      </left>
      <right style="thin">
        <color rgb="FF426E5C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426E5C"/>
      </left>
      <right/>
      <top style="thin">
        <color rgb="FF426E5C"/>
      </top>
      <bottom/>
      <diagonal/>
    </border>
    <border>
      <left style="thin">
        <color rgb="FF426E5C"/>
      </left>
      <right/>
      <top/>
      <bottom style="thin">
        <color rgb="FF426E5C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426E5C"/>
      </left>
      <right style="double">
        <color rgb="FF426E5C"/>
      </right>
      <top/>
      <bottom style="thin">
        <color rgb="FF426E5C"/>
      </bottom>
      <diagonal/>
    </border>
  </borders>
  <cellStyleXfs count="102">
    <xf numFmtId="0" fontId="0" fillId="0" borderId="0"/>
    <xf numFmtId="0" fontId="7" fillId="0" borderId="0"/>
    <xf numFmtId="0" fontId="8" fillId="0" borderId="0"/>
    <xf numFmtId="0" fontId="8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3" applyNumberFormat="0" applyAlignment="0" applyProtection="0"/>
    <xf numFmtId="0" fontId="16" fillId="22" borderId="14" applyNumberFormat="0" applyAlignment="0" applyProtection="0"/>
    <xf numFmtId="164" fontId="6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13" applyNumberFormat="0" applyAlignment="0" applyProtection="0"/>
    <xf numFmtId="0" fontId="23" fillId="0" borderId="18" applyNumberFormat="0" applyFill="0" applyAlignment="0" applyProtection="0"/>
    <xf numFmtId="17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23" borderId="19" applyNumberFormat="0" applyFont="0" applyAlignment="0" applyProtection="0"/>
    <xf numFmtId="0" fontId="24" fillId="21" borderId="2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47">
    <xf numFmtId="0" fontId="0" fillId="0" borderId="0" xfId="0"/>
    <xf numFmtId="0" fontId="0" fillId="0" borderId="0" xfId="0" applyFont="1"/>
    <xf numFmtId="3" fontId="0" fillId="0" borderId="0" xfId="0" applyNumberFormat="1" applyFont="1" applyAlignment="1">
      <alignment horizontal="center"/>
    </xf>
    <xf numFmtId="3" fontId="0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/>
    </xf>
    <xf numFmtId="0" fontId="1" fillId="0" borderId="0" xfId="0" applyFont="1"/>
    <xf numFmtId="0" fontId="0" fillId="0" borderId="0" xfId="0" applyFill="1"/>
    <xf numFmtId="0" fontId="11" fillId="0" borderId="3" xfId="2" applyFont="1" applyFill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justify" vertical="top" wrapText="1"/>
    </xf>
    <xf numFmtId="0" fontId="11" fillId="2" borderId="5" xfId="0" applyFont="1" applyFill="1" applyBorder="1" applyAlignment="1">
      <alignment horizontal="justify" vertical="top"/>
    </xf>
    <xf numFmtId="168" fontId="11" fillId="2" borderId="5" xfId="3" applyNumberFormat="1" applyFont="1" applyFill="1" applyBorder="1" applyAlignment="1">
      <alignment horizontal="center" vertical="center" wrapText="1"/>
    </xf>
    <xf numFmtId="168" fontId="11" fillId="0" borderId="3" xfId="2" applyNumberFormat="1" applyFont="1" applyFill="1" applyBorder="1" applyAlignment="1">
      <alignment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0" xfId="74" applyFont="1" applyBorder="1" applyAlignment="1">
      <alignment vertical="center"/>
    </xf>
    <xf numFmtId="0" fontId="9" fillId="0" borderId="0" xfId="74" applyFont="1" applyBorder="1" applyAlignment="1">
      <alignment vertical="center"/>
    </xf>
    <xf numFmtId="0" fontId="8" fillId="0" borderId="0" xfId="74" applyBorder="1" applyAlignment="1">
      <alignment wrapText="1"/>
    </xf>
    <xf numFmtId="168" fontId="8" fillId="0" borderId="0" xfId="74" applyNumberFormat="1" applyBorder="1" applyAlignment="1">
      <alignment wrapText="1"/>
    </xf>
    <xf numFmtId="0" fontId="8" fillId="0" borderId="0" xfId="74"/>
    <xf numFmtId="0" fontId="9" fillId="0" borderId="21" xfId="74" applyFont="1" applyBorder="1" applyAlignment="1">
      <alignment horizontal="center" vertical="center"/>
    </xf>
    <xf numFmtId="0" fontId="9" fillId="0" borderId="0" xfId="74" applyFont="1" applyBorder="1" applyAlignment="1">
      <alignment wrapText="1"/>
    </xf>
    <xf numFmtId="0" fontId="9" fillId="0" borderId="0" xfId="74" applyFont="1" applyBorder="1" applyAlignment="1">
      <alignment horizontal="center" vertical="center"/>
    </xf>
    <xf numFmtId="0" fontId="8" fillId="0" borderId="0" xfId="74" applyBorder="1" applyAlignment="1">
      <alignment vertical="center" wrapText="1"/>
    </xf>
    <xf numFmtId="0" fontId="10" fillId="0" borderId="0" xfId="74" applyFont="1" applyBorder="1" applyAlignment="1">
      <alignment wrapText="1"/>
    </xf>
    <xf numFmtId="0" fontId="9" fillId="0" borderId="0" xfId="74" applyFont="1" applyBorder="1"/>
    <xf numFmtId="0" fontId="11" fillId="0" borderId="0" xfId="74" applyFont="1" applyBorder="1"/>
    <xf numFmtId="0" fontId="27" fillId="0" borderId="0" xfId="74" applyFont="1" applyBorder="1"/>
    <xf numFmtId="0" fontId="28" fillId="0" borderId="0" xfId="74" applyFont="1" applyBorder="1"/>
    <xf numFmtId="0" fontId="27" fillId="0" borderId="0" xfId="74" applyFont="1" applyBorder="1" applyAlignment="1">
      <alignment vertical="center"/>
    </xf>
    <xf numFmtId="0" fontId="9" fillId="0" borderId="22" xfId="74" applyFont="1" applyFill="1" applyBorder="1" applyAlignment="1">
      <alignment horizontal="center" vertical="center"/>
    </xf>
    <xf numFmtId="0" fontId="9" fillId="0" borderId="21" xfId="74" applyFont="1" applyFill="1" applyBorder="1" applyAlignment="1">
      <alignment horizontal="center" vertical="center"/>
    </xf>
    <xf numFmtId="0" fontId="9" fillId="0" borderId="23" xfId="74" applyFont="1" applyBorder="1" applyAlignment="1">
      <alignment vertical="center" wrapText="1"/>
    </xf>
    <xf numFmtId="0" fontId="9" fillId="0" borderId="23" xfId="74" applyFont="1" applyFill="1" applyBorder="1" applyAlignment="1">
      <alignment horizontal="center" vertical="center"/>
    </xf>
    <xf numFmtId="0" fontId="28" fillId="0" borderId="23" xfId="74" applyFont="1" applyBorder="1" applyAlignment="1">
      <alignment horizontal="left" vertical="top" wrapText="1"/>
    </xf>
    <xf numFmtId="0" fontId="28" fillId="0" borderId="23" xfId="74" applyFont="1" applyBorder="1" applyAlignment="1">
      <alignment vertical="top" wrapText="1"/>
    </xf>
    <xf numFmtId="0" fontId="11" fillId="0" borderId="23" xfId="74" applyFont="1" applyBorder="1"/>
    <xf numFmtId="0" fontId="27" fillId="0" borderId="23" xfId="74" applyFont="1" applyBorder="1"/>
    <xf numFmtId="0" fontId="28" fillId="2" borderId="3" xfId="74" applyFont="1" applyFill="1" applyBorder="1" applyAlignment="1">
      <alignment horizontal="center" vertical="center" wrapText="1"/>
    </xf>
    <xf numFmtId="0" fontId="31" fillId="2" borderId="30" xfId="74" applyFont="1" applyFill="1" applyBorder="1" applyAlignment="1">
      <alignment horizontal="justify" vertical="top"/>
    </xf>
    <xf numFmtId="49" fontId="30" fillId="2" borderId="30" xfId="74" applyNumberFormat="1" applyFont="1" applyFill="1" applyBorder="1" applyAlignment="1">
      <alignment horizontal="center" vertical="center" wrapText="1"/>
    </xf>
    <xf numFmtId="0" fontId="30" fillId="2" borderId="30" xfId="74" applyFont="1" applyFill="1" applyBorder="1" applyAlignment="1">
      <alignment horizontal="center" vertical="center" wrapText="1"/>
    </xf>
    <xf numFmtId="168" fontId="31" fillId="2" borderId="28" xfId="74" applyNumberFormat="1" applyFont="1" applyFill="1" applyBorder="1" applyAlignment="1">
      <alignment horizontal="center" vertical="center" wrapText="1"/>
    </xf>
    <xf numFmtId="0" fontId="31" fillId="2" borderId="30" xfId="74" applyFont="1" applyFill="1" applyBorder="1" applyAlignment="1">
      <alignment horizontal="center" vertical="center" wrapText="1"/>
    </xf>
    <xf numFmtId="0" fontId="31" fillId="2" borderId="31" xfId="74" applyFont="1" applyFill="1" applyBorder="1" applyAlignment="1">
      <alignment horizontal="center" vertical="center" wrapText="1"/>
    </xf>
    <xf numFmtId="0" fontId="11" fillId="24" borderId="3" xfId="2" applyFont="1" applyFill="1" applyBorder="1" applyAlignment="1">
      <alignment horizontal="justify" vertical="top"/>
    </xf>
    <xf numFmtId="0" fontId="11" fillId="24" borderId="3" xfId="74" applyFont="1" applyFill="1" applyBorder="1" applyAlignment="1">
      <alignment horizontal="center" vertical="center" wrapText="1"/>
    </xf>
    <xf numFmtId="49" fontId="11" fillId="24" borderId="3" xfId="74" applyNumberFormat="1" applyFont="1" applyFill="1" applyBorder="1" applyAlignment="1">
      <alignment horizontal="center" vertical="center" wrapText="1"/>
    </xf>
    <xf numFmtId="0" fontId="9" fillId="24" borderId="3" xfId="74" applyFont="1" applyFill="1" applyBorder="1" applyAlignment="1">
      <alignment horizontal="center" vertical="center" wrapText="1"/>
    </xf>
    <xf numFmtId="4" fontId="11" fillId="24" borderId="3" xfId="74" applyNumberFormat="1" applyFont="1" applyFill="1" applyBorder="1" applyAlignment="1">
      <alignment horizontal="right" vertical="center" wrapText="1"/>
    </xf>
    <xf numFmtId="0" fontId="11" fillId="24" borderId="28" xfId="74" applyFont="1" applyFill="1" applyBorder="1" applyAlignment="1">
      <alignment horizontal="center" vertical="center" wrapText="1"/>
    </xf>
    <xf numFmtId="0" fontId="11" fillId="24" borderId="9" xfId="74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justify" vertical="top" wrapText="1"/>
    </xf>
    <xf numFmtId="0" fontId="11" fillId="24" borderId="32" xfId="0" applyFont="1" applyFill="1" applyBorder="1" applyAlignment="1">
      <alignment horizontal="left" vertical="top" wrapText="1"/>
    </xf>
    <xf numFmtId="0" fontId="11" fillId="24" borderId="33" xfId="74" applyNumberFormat="1" applyFont="1" applyFill="1" applyBorder="1" applyAlignment="1">
      <alignment vertical="top" wrapText="1"/>
    </xf>
    <xf numFmtId="0" fontId="11" fillId="2" borderId="3" xfId="0" applyFont="1" applyFill="1" applyBorder="1" applyAlignment="1">
      <alignment horizontal="justify" vertical="top" wrapText="1"/>
    </xf>
    <xf numFmtId="0" fontId="8" fillId="0" borderId="0" xfId="74" applyBorder="1"/>
    <xf numFmtId="0" fontId="11" fillId="24" borderId="34" xfId="74" applyNumberFormat="1" applyFont="1" applyFill="1" applyBorder="1" applyAlignment="1">
      <alignment vertical="top" wrapText="1"/>
    </xf>
    <xf numFmtId="0" fontId="11" fillId="24" borderId="7" xfId="2" applyFont="1" applyFill="1" applyBorder="1" applyAlignment="1">
      <alignment horizontal="justify" vertical="top"/>
    </xf>
    <xf numFmtId="0" fontId="11" fillId="24" borderId="7" xfId="74" applyFont="1" applyFill="1" applyBorder="1" applyAlignment="1">
      <alignment horizontal="center" vertical="center" wrapText="1"/>
    </xf>
    <xf numFmtId="49" fontId="11" fillId="24" borderId="7" xfId="74" applyNumberFormat="1" applyFont="1" applyFill="1" applyBorder="1" applyAlignment="1">
      <alignment horizontal="center" vertical="center" wrapText="1"/>
    </xf>
    <xf numFmtId="0" fontId="9" fillId="24" borderId="7" xfId="74" applyFont="1" applyFill="1" applyBorder="1" applyAlignment="1">
      <alignment horizontal="center" vertical="center" wrapText="1"/>
    </xf>
    <xf numFmtId="4" fontId="11" fillId="24" borderId="7" xfId="74" applyNumberFormat="1" applyFont="1" applyFill="1" applyBorder="1" applyAlignment="1">
      <alignment horizontal="right" vertical="center" wrapText="1"/>
    </xf>
    <xf numFmtId="0" fontId="11" fillId="24" borderId="36" xfId="74" applyFont="1" applyFill="1" applyBorder="1" applyAlignment="1">
      <alignment horizontal="center" vertical="center" wrapText="1"/>
    </xf>
    <xf numFmtId="0" fontId="11" fillId="24" borderId="37" xfId="74" applyFont="1" applyFill="1" applyBorder="1" applyAlignment="1">
      <alignment horizontal="center" vertical="center" wrapText="1"/>
    </xf>
    <xf numFmtId="0" fontId="11" fillId="24" borderId="24" xfId="74" applyNumberFormat="1" applyFont="1" applyFill="1" applyBorder="1" applyAlignment="1">
      <alignment vertical="top" wrapText="1"/>
    </xf>
    <xf numFmtId="0" fontId="11" fillId="24" borderId="6" xfId="2" applyFont="1" applyFill="1" applyBorder="1" applyAlignment="1">
      <alignment horizontal="justify" vertical="top"/>
    </xf>
    <xf numFmtId="0" fontId="11" fillId="24" borderId="6" xfId="74" applyFont="1" applyFill="1" applyBorder="1" applyAlignment="1">
      <alignment horizontal="justify" vertical="top"/>
    </xf>
    <xf numFmtId="49" fontId="11" fillId="24" borderId="6" xfId="74" applyNumberFormat="1" applyFont="1" applyFill="1" applyBorder="1" applyAlignment="1">
      <alignment horizontal="center" vertical="center" wrapText="1"/>
    </xf>
    <xf numFmtId="0" fontId="9" fillId="24" borderId="6" xfId="74" applyFont="1" applyFill="1" applyBorder="1" applyAlignment="1">
      <alignment horizontal="center" vertical="center" wrapText="1"/>
    </xf>
    <xf numFmtId="4" fontId="11" fillId="24" borderId="6" xfId="74" applyNumberFormat="1" applyFont="1" applyFill="1" applyBorder="1" applyAlignment="1">
      <alignment horizontal="right" vertical="center" wrapText="1"/>
    </xf>
    <xf numFmtId="0" fontId="11" fillId="24" borderId="25" xfId="74" applyFont="1" applyFill="1" applyBorder="1" applyAlignment="1">
      <alignment horizontal="center" vertical="center" wrapText="1"/>
    </xf>
    <xf numFmtId="0" fontId="11" fillId="24" borderId="26" xfId="74" applyFont="1" applyFill="1" applyBorder="1" applyAlignment="1">
      <alignment horizontal="center" vertical="center" wrapText="1"/>
    </xf>
    <xf numFmtId="0" fontId="11" fillId="24" borderId="8" xfId="2" applyFont="1" applyFill="1" applyBorder="1" applyAlignment="1">
      <alignment horizontal="justify" vertical="top"/>
    </xf>
    <xf numFmtId="0" fontId="11" fillId="24" borderId="8" xfId="74" applyFont="1" applyFill="1" applyBorder="1" applyAlignment="1">
      <alignment horizontal="justify" vertical="top"/>
    </xf>
    <xf numFmtId="0" fontId="9" fillId="24" borderId="8" xfId="74" applyFont="1" applyFill="1" applyBorder="1" applyAlignment="1">
      <alignment horizontal="center" vertical="center" wrapText="1"/>
    </xf>
    <xf numFmtId="4" fontId="11" fillId="24" borderId="8" xfId="74" applyNumberFormat="1" applyFont="1" applyFill="1" applyBorder="1" applyAlignment="1">
      <alignment horizontal="right" vertical="center" wrapText="1"/>
    </xf>
    <xf numFmtId="0" fontId="11" fillId="24" borderId="39" xfId="74" applyFont="1" applyFill="1" applyBorder="1" applyAlignment="1">
      <alignment horizontal="center" vertical="center" wrapText="1"/>
    </xf>
    <xf numFmtId="0" fontId="11" fillId="24" borderId="40" xfId="74" applyFont="1" applyFill="1" applyBorder="1" applyAlignment="1">
      <alignment horizontal="center" vertical="center" wrapText="1"/>
    </xf>
    <xf numFmtId="0" fontId="11" fillId="24" borderId="3" xfId="74" applyFont="1" applyFill="1" applyBorder="1" applyAlignment="1">
      <alignment horizontal="justify" vertical="top"/>
    </xf>
    <xf numFmtId="0" fontId="11" fillId="24" borderId="41" xfId="74" applyFont="1" applyFill="1" applyBorder="1" applyAlignment="1">
      <alignment horizontal="left" vertical="center" wrapText="1"/>
    </xf>
    <xf numFmtId="0" fontId="11" fillId="24" borderId="3" xfId="2" applyFont="1" applyFill="1" applyBorder="1" applyAlignment="1">
      <alignment horizontal="justify" vertical="top" wrapText="1"/>
    </xf>
    <xf numFmtId="0" fontId="11" fillId="0" borderId="3" xfId="74" applyFont="1" applyBorder="1" applyAlignment="1">
      <alignment horizontal="center" vertical="center" wrapText="1"/>
    </xf>
    <xf numFmtId="0" fontId="11" fillId="24" borderId="33" xfId="74" applyFont="1" applyFill="1" applyBorder="1" applyAlignment="1">
      <alignment horizontal="left" vertical="center" wrapText="1"/>
    </xf>
    <xf numFmtId="0" fontId="11" fillId="24" borderId="38" xfId="2" applyFont="1" applyFill="1" applyBorder="1" applyAlignment="1">
      <alignment horizontal="justify" vertical="top" wrapText="1"/>
    </xf>
    <xf numFmtId="0" fontId="11" fillId="24" borderId="38" xfId="2" applyFont="1" applyFill="1" applyBorder="1" applyAlignment="1">
      <alignment horizontal="justify" vertical="top"/>
    </xf>
    <xf numFmtId="0" fontId="11" fillId="24" borderId="34" xfId="74" applyFont="1" applyFill="1" applyBorder="1" applyAlignment="1">
      <alignment horizontal="left" vertical="center" wrapText="1"/>
    </xf>
    <xf numFmtId="0" fontId="11" fillId="0" borderId="35" xfId="2" applyFont="1" applyBorder="1" applyAlignment="1">
      <alignment wrapText="1"/>
    </xf>
    <xf numFmtId="0" fontId="11" fillId="24" borderId="7" xfId="74" applyFont="1" applyFill="1" applyBorder="1" applyAlignment="1">
      <alignment horizontal="justify" vertical="top"/>
    </xf>
    <xf numFmtId="0" fontId="11" fillId="24" borderId="33" xfId="74" applyFont="1" applyFill="1" applyBorder="1" applyAlignment="1">
      <alignment vertical="center" wrapText="1"/>
    </xf>
    <xf numFmtId="0" fontId="11" fillId="0" borderId="38" xfId="2" applyFont="1" applyBorder="1" applyAlignment="1">
      <alignment wrapText="1"/>
    </xf>
    <xf numFmtId="0" fontId="11" fillId="24" borderId="34" xfId="74" applyFont="1" applyFill="1" applyBorder="1" applyAlignment="1">
      <alignment vertical="center" wrapText="1"/>
    </xf>
    <xf numFmtId="0" fontId="11" fillId="24" borderId="7" xfId="74" applyFont="1" applyFill="1" applyBorder="1" applyAlignment="1">
      <alignment vertical="top" wrapText="1"/>
    </xf>
    <xf numFmtId="0" fontId="11" fillId="24" borderId="35" xfId="74" applyFont="1" applyFill="1" applyBorder="1" applyAlignment="1">
      <alignment horizontal="justify" vertical="top"/>
    </xf>
    <xf numFmtId="0" fontId="11" fillId="24" borderId="8" xfId="74" applyFont="1" applyFill="1" applyBorder="1" applyAlignment="1">
      <alignment vertical="top" wrapText="1"/>
    </xf>
    <xf numFmtId="0" fontId="32" fillId="0" borderId="0" xfId="74" applyFont="1"/>
    <xf numFmtId="0" fontId="11" fillId="0" borderId="28" xfId="2" applyFont="1" applyFill="1" applyBorder="1" applyAlignment="1">
      <alignment horizontal="center" vertical="center" wrapText="1"/>
    </xf>
    <xf numFmtId="0" fontId="31" fillId="25" borderId="11" xfId="74" applyFont="1" applyFill="1" applyBorder="1" applyAlignment="1">
      <alignment horizontal="justify" vertical="top"/>
    </xf>
    <xf numFmtId="0" fontId="31" fillId="25" borderId="11" xfId="74" applyFont="1" applyFill="1" applyBorder="1" applyAlignment="1">
      <alignment vertical="center" wrapText="1"/>
    </xf>
    <xf numFmtId="49" fontId="31" fillId="25" borderId="11" xfId="74" applyNumberFormat="1" applyFont="1" applyFill="1" applyBorder="1" applyAlignment="1">
      <alignment horizontal="center" vertical="center" wrapText="1"/>
    </xf>
    <xf numFmtId="0" fontId="31" fillId="25" borderId="11" xfId="74" applyFont="1" applyFill="1" applyBorder="1" applyAlignment="1">
      <alignment horizontal="center" vertical="center" wrapText="1"/>
    </xf>
    <xf numFmtId="168" fontId="30" fillId="25" borderId="42" xfId="74" applyNumberFormat="1" applyFont="1" applyFill="1" applyBorder="1" applyAlignment="1">
      <alignment horizontal="right" vertical="center" wrapText="1"/>
    </xf>
    <xf numFmtId="0" fontId="31" fillId="25" borderId="12" xfId="74" applyFont="1" applyFill="1" applyBorder="1" applyAlignment="1">
      <alignment horizontal="center" vertical="center" wrapText="1"/>
    </xf>
    <xf numFmtId="0" fontId="8" fillId="25" borderId="0" xfId="74" applyFill="1"/>
    <xf numFmtId="0" fontId="8" fillId="0" borderId="0" xfId="74" applyFont="1" applyAlignment="1">
      <alignment wrapText="1"/>
    </xf>
    <xf numFmtId="168" fontId="8" fillId="0" borderId="0" xfId="74" applyNumberFormat="1" applyFont="1" applyAlignment="1">
      <alignment wrapText="1"/>
    </xf>
    <xf numFmtId="0" fontId="8" fillId="0" borderId="0" xfId="74" applyFont="1"/>
    <xf numFmtId="0" fontId="8" fillId="0" borderId="0" xfId="74" applyAlignment="1">
      <alignment wrapText="1"/>
    </xf>
    <xf numFmtId="168" fontId="8" fillId="0" borderId="0" xfId="74" applyNumberFormat="1" applyAlignment="1">
      <alignment wrapText="1"/>
    </xf>
    <xf numFmtId="0" fontId="11" fillId="26" borderId="3" xfId="74" applyFont="1" applyFill="1" applyBorder="1" applyAlignment="1">
      <alignment horizontal="justify" vertical="top"/>
    </xf>
    <xf numFmtId="0" fontId="33" fillId="0" borderId="0" xfId="0" applyFont="1"/>
    <xf numFmtId="0" fontId="34" fillId="0" borderId="0" xfId="0" applyFont="1"/>
    <xf numFmtId="0" fontId="35" fillId="0" borderId="0" xfId="99" applyFont="1" applyFill="1" applyBorder="1" applyAlignment="1">
      <alignment vertical="center"/>
    </xf>
    <xf numFmtId="0" fontId="36" fillId="0" borderId="0" xfId="0" applyFont="1"/>
    <xf numFmtId="0" fontId="33" fillId="0" borderId="0" xfId="0" applyFont="1" applyAlignment="1">
      <alignment vertical="center"/>
    </xf>
    <xf numFmtId="49" fontId="11" fillId="24" borderId="8" xfId="74" applyNumberFormat="1" applyFont="1" applyFill="1" applyBorder="1" applyAlignment="1">
      <alignment horizontal="center" vertical="center" wrapText="1"/>
    </xf>
    <xf numFmtId="0" fontId="11" fillId="24" borderId="33" xfId="74" applyNumberFormat="1" applyFont="1" applyFill="1" applyBorder="1" applyAlignment="1">
      <alignment horizontal="justify" vertical="top" wrapText="1"/>
    </xf>
    <xf numFmtId="0" fontId="11" fillId="24" borderId="8" xfId="2" applyFont="1" applyFill="1" applyBorder="1" applyAlignment="1">
      <alignment horizontal="justify" vertical="top" wrapText="1"/>
    </xf>
    <xf numFmtId="0" fontId="5" fillId="0" borderId="2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0" fillId="2" borderId="0" xfId="0" applyFont="1" applyFill="1"/>
    <xf numFmtId="0" fontId="34" fillId="0" borderId="0" xfId="0" applyFont="1" applyBorder="1"/>
    <xf numFmtId="0" fontId="33" fillId="2" borderId="0" xfId="0" applyFont="1" applyFill="1" applyBorder="1" applyAlignment="1">
      <alignment horizontal="right" vertical="center"/>
    </xf>
    <xf numFmtId="0" fontId="39" fillId="0" borderId="0" xfId="0" applyFont="1" applyBorder="1" applyAlignment="1"/>
    <xf numFmtId="3" fontId="41" fillId="0" borderId="2" xfId="0" applyNumberFormat="1" applyFont="1" applyBorder="1" applyAlignment="1">
      <alignment horizontal="center" vertical="center" wrapText="1"/>
    </xf>
    <xf numFmtId="3" fontId="41" fillId="2" borderId="2" xfId="0" applyNumberFormat="1" applyFont="1" applyFill="1" applyBorder="1" applyAlignment="1">
      <alignment horizontal="center" vertical="center" wrapText="1"/>
    </xf>
    <xf numFmtId="3" fontId="41" fillId="0" borderId="2" xfId="0" applyNumberFormat="1" applyFont="1" applyFill="1" applyBorder="1" applyAlignment="1">
      <alignment horizontal="center" vertical="center" wrapText="1"/>
    </xf>
    <xf numFmtId="0" fontId="44" fillId="0" borderId="45" xfId="0" applyFont="1" applyBorder="1" applyAlignment="1"/>
    <xf numFmtId="3" fontId="41" fillId="0" borderId="2" xfId="0" applyNumberFormat="1" applyFont="1" applyFill="1" applyBorder="1" applyAlignment="1">
      <alignment horizontal="right" vertical="center" wrapText="1"/>
    </xf>
    <xf numFmtId="0" fontId="41" fillId="2" borderId="2" xfId="0" applyFont="1" applyFill="1" applyBorder="1" applyAlignment="1">
      <alignment vertical="center"/>
    </xf>
    <xf numFmtId="3" fontId="41" fillId="2" borderId="46" xfId="0" applyNumberFormat="1" applyFont="1" applyFill="1" applyBorder="1" applyAlignment="1">
      <alignment horizontal="center" vertical="center" wrapText="1"/>
    </xf>
    <xf numFmtId="3" fontId="41" fillId="0" borderId="46" xfId="0" applyNumberFormat="1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/>
    </xf>
    <xf numFmtId="3" fontId="45" fillId="0" borderId="2" xfId="0" applyNumberFormat="1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2" borderId="2" xfId="0" applyFont="1" applyFill="1" applyBorder="1" applyAlignment="1">
      <alignment horizontal="center" vertical="center"/>
    </xf>
    <xf numFmtId="0" fontId="45" fillId="2" borderId="46" xfId="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/>
    </xf>
    <xf numFmtId="0" fontId="48" fillId="0" borderId="2" xfId="0" applyFont="1" applyBorder="1"/>
    <xf numFmtId="0" fontId="48" fillId="0" borderId="46" xfId="0" applyFont="1" applyBorder="1"/>
    <xf numFmtId="0" fontId="49" fillId="0" borderId="45" xfId="0" applyFont="1" applyBorder="1" applyAlignment="1"/>
    <xf numFmtId="0" fontId="38" fillId="0" borderId="2" xfId="0" applyFont="1" applyBorder="1" applyAlignment="1">
      <alignment horizontal="center" vertical="center"/>
    </xf>
    <xf numFmtId="4" fontId="43" fillId="0" borderId="2" xfId="0" applyNumberFormat="1" applyFont="1" applyFill="1" applyBorder="1" applyAlignment="1">
      <alignment horizontal="right" vertical="center" wrapText="1"/>
    </xf>
    <xf numFmtId="3" fontId="43" fillId="2" borderId="2" xfId="0" applyNumberFormat="1" applyFont="1" applyFill="1" applyBorder="1" applyAlignment="1">
      <alignment horizontal="center" vertical="center" wrapText="1"/>
    </xf>
    <xf numFmtId="0" fontId="43" fillId="2" borderId="2" xfId="0" applyFont="1" applyFill="1" applyBorder="1" applyAlignment="1">
      <alignment vertical="center"/>
    </xf>
    <xf numFmtId="3" fontId="43" fillId="2" borderId="46" xfId="0" applyNumberFormat="1" applyFont="1" applyFill="1" applyBorder="1" applyAlignment="1">
      <alignment horizontal="center" vertical="center" wrapText="1"/>
    </xf>
    <xf numFmtId="3" fontId="43" fillId="0" borderId="2" xfId="0" applyNumberFormat="1" applyFont="1" applyFill="1" applyBorder="1" applyAlignment="1">
      <alignment horizontal="center" vertical="center" wrapText="1"/>
    </xf>
    <xf numFmtId="4" fontId="43" fillId="2" borderId="2" xfId="0" applyNumberFormat="1" applyFont="1" applyFill="1" applyBorder="1" applyAlignment="1">
      <alignment horizontal="right" vertical="center" wrapText="1"/>
    </xf>
    <xf numFmtId="0" fontId="38" fillId="2" borderId="2" xfId="0" applyFont="1" applyFill="1" applyBorder="1" applyAlignment="1">
      <alignment horizontal="center" vertical="center"/>
    </xf>
    <xf numFmtId="3" fontId="45" fillId="0" borderId="2" xfId="0" applyNumberFormat="1" applyFont="1" applyBorder="1" applyAlignment="1">
      <alignment horizontal="right" vertical="center"/>
    </xf>
    <xf numFmtId="4" fontId="45" fillId="2" borderId="2" xfId="0" applyNumberFormat="1" applyFont="1" applyFill="1" applyBorder="1" applyAlignment="1">
      <alignment vertical="center"/>
    </xf>
    <xf numFmtId="3" fontId="42" fillId="2" borderId="56" xfId="0" applyNumberFormat="1" applyFont="1" applyFill="1" applyBorder="1" applyAlignment="1">
      <alignment horizontal="center" vertical="center" wrapText="1"/>
    </xf>
    <xf numFmtId="0" fontId="42" fillId="2" borderId="56" xfId="0" applyFont="1" applyFill="1" applyBorder="1" applyAlignment="1">
      <alignment vertical="center"/>
    </xf>
    <xf numFmtId="3" fontId="42" fillId="2" borderId="57" xfId="0" applyNumberFormat="1" applyFont="1" applyFill="1" applyBorder="1" applyAlignment="1">
      <alignment horizontal="center" vertical="center" wrapText="1"/>
    </xf>
    <xf numFmtId="4" fontId="43" fillId="2" borderId="2" xfId="101" applyNumberFormat="1" applyFont="1" applyFill="1" applyBorder="1" applyAlignment="1">
      <alignment horizontal="right" vertical="center" wrapText="1"/>
    </xf>
    <xf numFmtId="4" fontId="38" fillId="0" borderId="2" xfId="0" applyNumberFormat="1" applyFont="1" applyBorder="1" applyAlignment="1">
      <alignment horizontal="right" vertical="center"/>
    </xf>
    <xf numFmtId="3" fontId="43" fillId="2" borderId="2" xfId="0" applyNumberFormat="1" applyFont="1" applyFill="1" applyBorder="1" applyAlignment="1">
      <alignment horizontal="center" vertical="center" wrapText="1"/>
    </xf>
    <xf numFmtId="3" fontId="50" fillId="0" borderId="2" xfId="0" applyNumberFormat="1" applyFont="1" applyBorder="1" applyAlignment="1">
      <alignment horizontal="right" vertical="center"/>
    </xf>
    <xf numFmtId="3" fontId="46" fillId="0" borderId="2" xfId="0" applyNumberFormat="1" applyFont="1" applyBorder="1" applyAlignment="1">
      <alignment horizontal="center" vertical="center" wrapText="1"/>
    </xf>
    <xf numFmtId="4" fontId="46" fillId="2" borderId="2" xfId="0" applyNumberFormat="1" applyFont="1" applyFill="1" applyBorder="1" applyAlignment="1">
      <alignment horizontal="right" vertical="center" wrapText="1"/>
    </xf>
    <xf numFmtId="9" fontId="41" fillId="2" borderId="2" xfId="100" applyFont="1" applyFill="1" applyBorder="1" applyAlignment="1">
      <alignment horizontal="center" vertical="center" wrapText="1"/>
    </xf>
    <xf numFmtId="0" fontId="43" fillId="2" borderId="45" xfId="0" applyFont="1" applyFill="1" applyBorder="1" applyAlignment="1">
      <alignment horizontal="justify" vertical="center" wrapText="1"/>
    </xf>
    <xf numFmtId="3" fontId="37" fillId="2" borderId="2" xfId="0" applyNumberFormat="1" applyFont="1" applyFill="1" applyBorder="1" applyAlignment="1">
      <alignment horizontal="center" vertical="center" wrapText="1"/>
    </xf>
    <xf numFmtId="0" fontId="43" fillId="2" borderId="45" xfId="0" applyFont="1" applyFill="1" applyBorder="1" applyAlignment="1">
      <alignment horizontal="left" vertical="center" wrapText="1"/>
    </xf>
    <xf numFmtId="0" fontId="34" fillId="0" borderId="56" xfId="0" applyFont="1" applyBorder="1" applyAlignment="1">
      <alignment vertical="center" wrapText="1"/>
    </xf>
    <xf numFmtId="3" fontId="3" fillId="0" borderId="56" xfId="0" applyNumberFormat="1" applyFont="1" applyBorder="1" applyAlignment="1">
      <alignment horizontal="center"/>
    </xf>
    <xf numFmtId="0" fontId="3" fillId="0" borderId="56" xfId="0" applyFont="1" applyBorder="1" applyAlignment="1">
      <alignment vertical="center" wrapText="1"/>
    </xf>
    <xf numFmtId="4" fontId="36" fillId="2" borderId="2" xfId="0" applyNumberFormat="1" applyFont="1" applyFill="1" applyBorder="1" applyAlignment="1">
      <alignment horizontal="right" vertical="center" wrapText="1"/>
    </xf>
    <xf numFmtId="4" fontId="43" fillId="0" borderId="2" xfId="0" applyNumberFormat="1" applyFont="1" applyFill="1" applyBorder="1" applyAlignment="1">
      <alignment horizontal="center" vertical="center"/>
    </xf>
    <xf numFmtId="4" fontId="40" fillId="2" borderId="2" xfId="0" applyNumberFormat="1" applyFont="1" applyFill="1" applyBorder="1" applyAlignment="1">
      <alignment horizontal="right" vertical="center" wrapText="1"/>
    </xf>
    <xf numFmtId="3" fontId="51" fillId="2" borderId="2" xfId="0" applyNumberFormat="1" applyFont="1" applyFill="1" applyBorder="1" applyAlignment="1">
      <alignment horizontal="center" vertical="center" wrapText="1"/>
    </xf>
    <xf numFmtId="0" fontId="52" fillId="2" borderId="56" xfId="0" applyFont="1" applyFill="1" applyBorder="1" applyAlignment="1">
      <alignment horizontal="left" vertical="center" wrapText="1"/>
    </xf>
    <xf numFmtId="3" fontId="43" fillId="2" borderId="2" xfId="0" applyNumberFormat="1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/>
    </xf>
    <xf numFmtId="3" fontId="43" fillId="2" borderId="2" xfId="0" applyNumberFormat="1" applyFont="1" applyFill="1" applyBorder="1" applyAlignment="1">
      <alignment horizontal="justify" vertical="center" wrapText="1"/>
    </xf>
    <xf numFmtId="4" fontId="38" fillId="0" borderId="2" xfId="0" applyNumberFormat="1" applyFont="1" applyBorder="1" applyAlignment="1">
      <alignment horizontal="center" vertical="center"/>
    </xf>
    <xf numFmtId="3" fontId="43" fillId="2" borderId="2" xfId="0" applyNumberFormat="1" applyFont="1" applyFill="1" applyBorder="1" applyAlignment="1">
      <alignment horizontal="center" vertical="center" wrapText="1"/>
    </xf>
    <xf numFmtId="3" fontId="2" fillId="25" borderId="2" xfId="0" applyNumberFormat="1" applyFont="1" applyFill="1" applyBorder="1" applyAlignment="1">
      <alignment horizontal="center" vertical="center" wrapText="1"/>
    </xf>
    <xf numFmtId="3" fontId="40" fillId="25" borderId="2" xfId="0" applyNumberFormat="1" applyFont="1" applyFill="1" applyBorder="1" applyAlignment="1">
      <alignment horizontal="center" vertical="center" wrapText="1"/>
    </xf>
    <xf numFmtId="3" fontId="40" fillId="25" borderId="2" xfId="0" applyNumberFormat="1" applyFont="1" applyFill="1" applyBorder="1" applyAlignment="1">
      <alignment horizontal="center" vertical="center" textRotation="90" wrapText="1"/>
    </xf>
    <xf numFmtId="3" fontId="40" fillId="25" borderId="46" xfId="0" applyNumberFormat="1" applyFont="1" applyFill="1" applyBorder="1" applyAlignment="1">
      <alignment horizontal="center" vertical="center" textRotation="90" wrapText="1"/>
    </xf>
    <xf numFmtId="3" fontId="40" fillId="25" borderId="54" xfId="0" applyNumberFormat="1" applyFont="1" applyFill="1" applyBorder="1" applyAlignment="1">
      <alignment horizontal="center" vertical="center" wrapText="1"/>
    </xf>
    <xf numFmtId="3" fontId="40" fillId="25" borderId="54" xfId="0" applyNumberFormat="1" applyFont="1" applyFill="1" applyBorder="1" applyAlignment="1">
      <alignment horizontal="center" vertical="center" textRotation="90" wrapText="1"/>
    </xf>
    <xf numFmtId="3" fontId="40" fillId="25" borderId="66" xfId="0" applyNumberFormat="1" applyFont="1" applyFill="1" applyBorder="1" applyAlignment="1">
      <alignment horizontal="center" vertical="center" textRotation="90" wrapText="1"/>
    </xf>
    <xf numFmtId="0" fontId="41" fillId="27" borderId="28" xfId="1" applyFont="1" applyFill="1" applyBorder="1" applyAlignment="1">
      <alignment horizontal="left" vertical="center" wrapText="1"/>
    </xf>
    <xf numFmtId="0" fontId="38" fillId="2" borderId="56" xfId="0" applyFont="1" applyFill="1" applyBorder="1" applyAlignment="1">
      <alignment horizontal="center" vertical="center"/>
    </xf>
    <xf numFmtId="43" fontId="38" fillId="2" borderId="56" xfId="101" applyFont="1" applyFill="1" applyBorder="1" applyAlignment="1">
      <alignment horizontal="right" vertical="center"/>
    </xf>
    <xf numFmtId="3" fontId="36" fillId="28" borderId="2" xfId="0" applyNumberFormat="1" applyFont="1" applyFill="1" applyBorder="1" applyAlignment="1">
      <alignment horizontal="center" vertical="center" wrapText="1"/>
    </xf>
    <xf numFmtId="3" fontId="36" fillId="25" borderId="2" xfId="0" applyNumberFormat="1" applyFont="1" applyFill="1" applyBorder="1" applyAlignment="1">
      <alignment horizontal="center" vertical="center" wrapText="1"/>
    </xf>
    <xf numFmtId="3" fontId="36" fillId="25" borderId="2" xfId="0" applyNumberFormat="1" applyFont="1" applyFill="1" applyBorder="1" applyAlignment="1">
      <alignment horizontal="center" vertical="center" textRotation="90" wrapText="1"/>
    </xf>
    <xf numFmtId="3" fontId="36" fillId="25" borderId="46" xfId="0" applyNumberFormat="1" applyFont="1" applyFill="1" applyBorder="1" applyAlignment="1">
      <alignment horizontal="center" vertical="center" textRotation="90" wrapText="1"/>
    </xf>
    <xf numFmtId="0" fontId="53" fillId="0" borderId="45" xfId="0" applyFont="1" applyBorder="1" applyAlignment="1"/>
    <xf numFmtId="0" fontId="38" fillId="0" borderId="56" xfId="0" applyFont="1" applyBorder="1" applyAlignment="1">
      <alignment horizontal="justify" vertical="center" wrapText="1"/>
    </xf>
    <xf numFmtId="4" fontId="38" fillId="0" borderId="2" xfId="0" applyNumberFormat="1" applyFont="1" applyFill="1" applyBorder="1" applyAlignment="1">
      <alignment horizontal="center" vertical="center" wrapText="1"/>
    </xf>
    <xf numFmtId="4" fontId="43" fillId="2" borderId="2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Fill="1" applyBorder="1" applyAlignment="1">
      <alignment horizontal="center" vertical="center"/>
    </xf>
    <xf numFmtId="4" fontId="38" fillId="2" borderId="2" xfId="0" applyNumberFormat="1" applyFont="1" applyFill="1" applyBorder="1" applyAlignment="1">
      <alignment horizontal="center"/>
    </xf>
    <xf numFmtId="43" fontId="38" fillId="0" borderId="56" xfId="101" applyFont="1" applyBorder="1" applyAlignment="1">
      <alignment vertical="center"/>
    </xf>
    <xf numFmtId="4" fontId="43" fillId="0" borderId="2" xfId="0" applyNumberFormat="1" applyFont="1" applyFill="1" applyBorder="1" applyAlignment="1">
      <alignment vertical="center" wrapText="1"/>
    </xf>
    <xf numFmtId="3" fontId="43" fillId="0" borderId="2" xfId="0" applyNumberFormat="1" applyFont="1" applyFill="1" applyBorder="1" applyAlignment="1">
      <alignment horizontal="right" vertical="center" wrapText="1"/>
    </xf>
    <xf numFmtId="4" fontId="38" fillId="0" borderId="2" xfId="0" applyNumberFormat="1" applyFont="1" applyFill="1" applyBorder="1" applyAlignment="1">
      <alignment vertical="center"/>
    </xf>
    <xf numFmtId="3" fontId="38" fillId="0" borderId="2" xfId="0" applyNumberFormat="1" applyFont="1" applyBorder="1" applyAlignment="1">
      <alignment horizontal="right" vertical="center"/>
    </xf>
    <xf numFmtId="3" fontId="38" fillId="0" borderId="2" xfId="0" applyNumberFormat="1" applyFont="1" applyBorder="1" applyAlignment="1">
      <alignment horizontal="center" vertical="center"/>
    </xf>
    <xf numFmtId="3" fontId="43" fillId="0" borderId="2" xfId="0" applyNumberFormat="1" applyFont="1" applyFill="1" applyBorder="1" applyAlignment="1">
      <alignment horizontal="left" vertical="center" wrapText="1"/>
    </xf>
    <xf numFmtId="43" fontId="43" fillId="0" borderId="2" xfId="101" applyFont="1" applyFill="1" applyBorder="1" applyAlignment="1">
      <alignment horizontal="right" vertical="center" wrapText="1"/>
    </xf>
    <xf numFmtId="3" fontId="40" fillId="0" borderId="2" xfId="0" applyNumberFormat="1" applyFont="1" applyFill="1" applyBorder="1" applyAlignment="1">
      <alignment horizontal="right" vertical="center" wrapText="1"/>
    </xf>
    <xf numFmtId="43" fontId="38" fillId="0" borderId="2" xfId="101" applyFont="1" applyBorder="1" applyAlignment="1">
      <alignment horizontal="center" vertical="center"/>
    </xf>
    <xf numFmtId="43" fontId="38" fillId="0" borderId="2" xfId="101" applyFont="1" applyBorder="1" applyAlignment="1">
      <alignment horizontal="right" vertical="center"/>
    </xf>
    <xf numFmtId="3" fontId="43" fillId="2" borderId="2" xfId="0" applyNumberFormat="1" applyFont="1" applyFill="1" applyBorder="1" applyAlignment="1">
      <alignment horizontal="left" vertical="center" wrapText="1"/>
    </xf>
    <xf numFmtId="4" fontId="38" fillId="2" borderId="2" xfId="0" applyNumberFormat="1" applyFont="1" applyFill="1" applyBorder="1" applyAlignment="1">
      <alignment vertical="center"/>
    </xf>
    <xf numFmtId="3" fontId="38" fillId="2" borderId="2" xfId="0" applyNumberFormat="1" applyFont="1" applyFill="1" applyBorder="1" applyAlignment="1">
      <alignment horizontal="right" vertical="center"/>
    </xf>
    <xf numFmtId="3" fontId="43" fillId="0" borderId="2" xfId="0" applyNumberFormat="1" applyFont="1" applyFill="1" applyBorder="1" applyAlignment="1">
      <alignment vertical="center" wrapText="1"/>
    </xf>
    <xf numFmtId="3" fontId="43" fillId="0" borderId="46" xfId="0" applyNumberFormat="1" applyFont="1" applyFill="1" applyBorder="1" applyAlignment="1">
      <alignment horizontal="center" vertical="center" wrapText="1"/>
    </xf>
    <xf numFmtId="3" fontId="43" fillId="2" borderId="2" xfId="0" applyNumberFormat="1" applyFont="1" applyFill="1" applyBorder="1" applyAlignment="1">
      <alignment vertical="center" wrapText="1"/>
    </xf>
    <xf numFmtId="3" fontId="43" fillId="2" borderId="2" xfId="0" applyNumberFormat="1" applyFont="1" applyFill="1" applyBorder="1" applyAlignment="1">
      <alignment horizontal="right" vertical="center" wrapText="1"/>
    </xf>
    <xf numFmtId="3" fontId="40" fillId="2" borderId="2" xfId="0" applyNumberFormat="1" applyFont="1" applyFill="1" applyBorder="1" applyAlignment="1">
      <alignment horizontal="center" vertical="center" wrapText="1"/>
    </xf>
    <xf numFmtId="4" fontId="38" fillId="2" borderId="2" xfId="0" applyNumberFormat="1" applyFont="1" applyFill="1" applyBorder="1" applyAlignment="1">
      <alignment horizontal="right" vertical="center"/>
    </xf>
    <xf numFmtId="0" fontId="38" fillId="0" borderId="46" xfId="0" applyFont="1" applyBorder="1" applyAlignment="1">
      <alignment horizontal="center" vertical="center"/>
    </xf>
    <xf numFmtId="0" fontId="38" fillId="2" borderId="54" xfId="0" applyFont="1" applyFill="1" applyBorder="1" applyAlignment="1">
      <alignment horizontal="center" vertical="center"/>
    </xf>
    <xf numFmtId="3" fontId="43" fillId="0" borderId="54" xfId="0" applyNumberFormat="1" applyFont="1" applyFill="1" applyBorder="1" applyAlignment="1">
      <alignment vertical="center" wrapText="1"/>
    </xf>
    <xf numFmtId="3" fontId="43" fillId="0" borderId="56" xfId="0" applyNumberFormat="1" applyFont="1" applyFill="1" applyBorder="1" applyAlignment="1">
      <alignment vertical="center" wrapText="1"/>
    </xf>
    <xf numFmtId="4" fontId="38" fillId="2" borderId="48" xfId="0" applyNumberFormat="1" applyFont="1" applyFill="1" applyBorder="1" applyAlignment="1">
      <alignment horizontal="center" vertical="center"/>
    </xf>
    <xf numFmtId="4" fontId="38" fillId="2" borderId="48" xfId="0" applyNumberFormat="1" applyFont="1" applyFill="1" applyBorder="1" applyAlignment="1">
      <alignment horizontal="right" vertical="center"/>
    </xf>
    <xf numFmtId="3" fontId="54" fillId="0" borderId="2" xfId="0" applyNumberFormat="1" applyFont="1" applyBorder="1" applyAlignment="1">
      <alignment horizontal="center" vertical="center"/>
    </xf>
    <xf numFmtId="3" fontId="43" fillId="2" borderId="52" xfId="0" applyNumberFormat="1" applyFont="1" applyFill="1" applyBorder="1" applyAlignment="1">
      <alignment vertical="center" wrapText="1"/>
    </xf>
    <xf numFmtId="0" fontId="38" fillId="2" borderId="52" xfId="0" applyFont="1" applyFill="1" applyBorder="1" applyAlignment="1">
      <alignment horizontal="center" vertical="center"/>
    </xf>
    <xf numFmtId="0" fontId="38" fillId="2" borderId="46" xfId="0" applyFont="1" applyFill="1" applyBorder="1" applyAlignment="1">
      <alignment horizontal="center" vertical="center"/>
    </xf>
    <xf numFmtId="43" fontId="38" fillId="2" borderId="2" xfId="101" applyFont="1" applyFill="1" applyBorder="1" applyAlignment="1">
      <alignment horizontal="right" vertical="center"/>
    </xf>
    <xf numFmtId="3" fontId="38" fillId="2" borderId="2" xfId="0" applyNumberFormat="1" applyFont="1" applyFill="1" applyBorder="1" applyAlignment="1">
      <alignment horizontal="center" vertical="center"/>
    </xf>
    <xf numFmtId="43" fontId="43" fillId="2" borderId="2" xfId="101" applyFont="1" applyFill="1" applyBorder="1" applyAlignment="1">
      <alignment horizontal="center" vertical="center" wrapText="1"/>
    </xf>
    <xf numFmtId="3" fontId="43" fillId="2" borderId="56" xfId="0" applyNumberFormat="1" applyFont="1" applyFill="1" applyBorder="1" applyAlignment="1">
      <alignment horizontal="left" vertical="center" wrapText="1"/>
    </xf>
    <xf numFmtId="4" fontId="38" fillId="2" borderId="56" xfId="0" applyNumberFormat="1" applyFont="1" applyFill="1" applyBorder="1" applyAlignment="1">
      <alignment vertical="center"/>
    </xf>
    <xf numFmtId="4" fontId="43" fillId="2" borderId="56" xfId="0" applyNumberFormat="1" applyFont="1" applyFill="1" applyBorder="1" applyAlignment="1">
      <alignment horizontal="right" vertical="center" wrapText="1"/>
    </xf>
    <xf numFmtId="3" fontId="38" fillId="2" borderId="56" xfId="0" applyNumberFormat="1" applyFont="1" applyFill="1" applyBorder="1" applyAlignment="1">
      <alignment horizontal="right" vertical="center"/>
    </xf>
    <xf numFmtId="3" fontId="43" fillId="2" borderId="56" xfId="0" applyNumberFormat="1" applyFont="1" applyFill="1" applyBorder="1" applyAlignment="1">
      <alignment horizontal="center" vertical="center" wrapText="1"/>
    </xf>
    <xf numFmtId="43" fontId="38" fillId="2" borderId="56" xfId="101" applyFont="1" applyFill="1" applyBorder="1" applyAlignment="1">
      <alignment horizontal="center" vertical="center"/>
    </xf>
    <xf numFmtId="0" fontId="43" fillId="2" borderId="56" xfId="0" applyFont="1" applyFill="1" applyBorder="1" applyAlignment="1">
      <alignment vertical="center"/>
    </xf>
    <xf numFmtId="3" fontId="43" fillId="2" borderId="57" xfId="0" applyNumberFormat="1" applyFont="1" applyFill="1" applyBorder="1" applyAlignment="1">
      <alignment horizontal="center" vertical="center" wrapText="1"/>
    </xf>
    <xf numFmtId="43" fontId="43" fillId="2" borderId="56" xfId="101" applyFont="1" applyFill="1" applyBorder="1" applyAlignment="1">
      <alignment horizontal="right" vertical="center" wrapText="1"/>
    </xf>
    <xf numFmtId="0" fontId="38" fillId="2" borderId="57" xfId="0" applyFont="1" applyFill="1" applyBorder="1" applyAlignment="1">
      <alignment horizontal="center" vertical="center"/>
    </xf>
    <xf numFmtId="0" fontId="38" fillId="2" borderId="2" xfId="0" applyFont="1" applyFill="1" applyBorder="1" applyAlignment="1">
      <alignment vertical="center"/>
    </xf>
    <xf numFmtId="0" fontId="38" fillId="2" borderId="2" xfId="0" applyFont="1" applyFill="1" applyBorder="1" applyAlignment="1">
      <alignment horizontal="center"/>
    </xf>
    <xf numFmtId="4" fontId="38" fillId="2" borderId="2" xfId="0" applyNumberFormat="1" applyFont="1" applyFill="1" applyBorder="1"/>
    <xf numFmtId="0" fontId="54" fillId="2" borderId="2" xfId="0" applyFont="1" applyFill="1" applyBorder="1"/>
    <xf numFmtId="0" fontId="38" fillId="2" borderId="46" xfId="0" applyFont="1" applyFill="1" applyBorder="1" applyAlignment="1">
      <alignment horizontal="center"/>
    </xf>
    <xf numFmtId="0" fontId="38" fillId="0" borderId="54" xfId="0" applyFont="1" applyBorder="1" applyAlignment="1">
      <alignment vertical="center"/>
    </xf>
    <xf numFmtId="3" fontId="38" fillId="0" borderId="54" xfId="0" applyNumberFormat="1" applyFont="1" applyBorder="1"/>
    <xf numFmtId="3" fontId="38" fillId="0" borderId="54" xfId="0" applyNumberFormat="1" applyFont="1" applyBorder="1" applyAlignment="1">
      <alignment horizontal="center"/>
    </xf>
    <xf numFmtId="4" fontId="38" fillId="2" borderId="2" xfId="0" applyNumberFormat="1" applyFont="1" applyFill="1" applyBorder="1" applyAlignment="1">
      <alignment horizontal="right"/>
    </xf>
    <xf numFmtId="0" fontId="38" fillId="0" borderId="54" xfId="0" applyFont="1" applyBorder="1" applyAlignment="1">
      <alignment horizontal="center"/>
    </xf>
    <xf numFmtId="0" fontId="38" fillId="0" borderId="66" xfId="0" applyFont="1" applyBorder="1" applyAlignment="1">
      <alignment horizontal="center"/>
    </xf>
    <xf numFmtId="0" fontId="38" fillId="2" borderId="56" xfId="0" applyFont="1" applyFill="1" applyBorder="1" applyAlignment="1">
      <alignment horizontal="left" vertical="center"/>
    </xf>
    <xf numFmtId="172" fontId="38" fillId="2" borderId="56" xfId="0" applyNumberFormat="1" applyFont="1" applyFill="1" applyBorder="1" applyAlignment="1">
      <alignment horizontal="right" vertical="center"/>
    </xf>
    <xf numFmtId="4" fontId="38" fillId="2" borderId="56" xfId="0" applyNumberFormat="1" applyFont="1" applyFill="1" applyBorder="1" applyAlignment="1">
      <alignment horizontal="right" vertical="center"/>
    </xf>
    <xf numFmtId="4" fontId="55" fillId="2" borderId="56" xfId="0" applyNumberFormat="1" applyFont="1" applyFill="1" applyBorder="1" applyAlignment="1">
      <alignment horizontal="right" vertical="center" wrapText="1"/>
    </xf>
    <xf numFmtId="4" fontId="56" fillId="2" borderId="56" xfId="0" applyNumberFormat="1" applyFont="1" applyFill="1" applyBorder="1" applyAlignment="1">
      <alignment horizontal="right" vertical="center" wrapText="1"/>
    </xf>
    <xf numFmtId="4" fontId="38" fillId="2" borderId="56" xfId="0" applyNumberFormat="1" applyFont="1" applyFill="1" applyBorder="1" applyAlignment="1">
      <alignment horizontal="left" vertical="center"/>
    </xf>
    <xf numFmtId="4" fontId="38" fillId="2" borderId="56" xfId="0" applyNumberFormat="1" applyFont="1" applyFill="1" applyBorder="1" applyAlignment="1">
      <alignment horizontal="right" vertical="center" wrapText="1"/>
    </xf>
    <xf numFmtId="0" fontId="34" fillId="0" borderId="56" xfId="0" applyFont="1" applyBorder="1"/>
    <xf numFmtId="0" fontId="41" fillId="27" borderId="56" xfId="1" applyFont="1" applyFill="1" applyBorder="1" applyAlignment="1">
      <alignment horizontal="left" vertical="center" wrapText="1"/>
    </xf>
    <xf numFmtId="0" fontId="38" fillId="0" borderId="39" xfId="0" applyFont="1" applyBorder="1" applyAlignment="1">
      <alignment horizontal="left" vertical="center" wrapText="1"/>
    </xf>
    <xf numFmtId="0" fontId="1" fillId="0" borderId="56" xfId="0" applyFont="1" applyBorder="1"/>
    <xf numFmtId="3" fontId="1" fillId="0" borderId="56" xfId="0" applyNumberFormat="1" applyFont="1" applyBorder="1"/>
    <xf numFmtId="43" fontId="1" fillId="0" borderId="56" xfId="101" applyFont="1" applyBorder="1" applyAlignment="1">
      <alignment horizontal="center"/>
    </xf>
    <xf numFmtId="3" fontId="1" fillId="0" borderId="56" xfId="0" applyNumberFormat="1" applyFont="1" applyBorder="1" applyAlignment="1">
      <alignment horizontal="center"/>
    </xf>
    <xf numFmtId="3" fontId="43" fillId="2" borderId="2" xfId="0" applyNumberFormat="1" applyFont="1" applyFill="1" applyBorder="1" applyAlignment="1">
      <alignment horizontal="center" vertical="center" wrapText="1"/>
    </xf>
    <xf numFmtId="0" fontId="38" fillId="0" borderId="56" xfId="0" applyFont="1" applyBorder="1" applyAlignment="1">
      <alignment horizontal="center" vertical="center" wrapText="1"/>
    </xf>
    <xf numFmtId="0" fontId="45" fillId="2" borderId="56" xfId="0" applyFont="1" applyFill="1" applyBorder="1" applyAlignment="1">
      <alignment horizontal="center" vertical="center"/>
    </xf>
    <xf numFmtId="0" fontId="45" fillId="2" borderId="56" xfId="0" applyFont="1" applyFill="1" applyBorder="1" applyAlignment="1">
      <alignment horizontal="right" vertical="center"/>
    </xf>
    <xf numFmtId="0" fontId="11" fillId="24" borderId="5" xfId="2" applyFont="1" applyFill="1" applyBorder="1" applyAlignment="1">
      <alignment horizontal="justify" vertical="top" wrapText="1"/>
    </xf>
    <xf numFmtId="0" fontId="11" fillId="24" borderId="35" xfId="2" applyFont="1" applyFill="1" applyBorder="1" applyAlignment="1">
      <alignment horizontal="justify" vertical="top" wrapText="1"/>
    </xf>
    <xf numFmtId="49" fontId="11" fillId="24" borderId="38" xfId="74" applyNumberFormat="1" applyFont="1" applyFill="1" applyBorder="1" applyAlignment="1">
      <alignment horizontal="center" vertical="center" wrapText="1"/>
    </xf>
    <xf numFmtId="49" fontId="11" fillId="24" borderId="8" xfId="74" applyNumberFormat="1" applyFont="1" applyFill="1" applyBorder="1" applyAlignment="1">
      <alignment horizontal="center" vertical="center" wrapText="1"/>
    </xf>
    <xf numFmtId="0" fontId="9" fillId="25" borderId="10" xfId="74" applyFont="1" applyFill="1" applyBorder="1" applyAlignment="1">
      <alignment horizontal="left" vertical="center" wrapText="1"/>
    </xf>
    <xf numFmtId="0" fontId="9" fillId="25" borderId="11" xfId="74" applyFont="1" applyFill="1" applyBorder="1" applyAlignment="1">
      <alignment horizontal="left" vertical="center" wrapText="1"/>
    </xf>
    <xf numFmtId="0" fontId="28" fillId="2" borderId="26" xfId="74" applyFont="1" applyFill="1" applyBorder="1" applyAlignment="1">
      <alignment horizontal="center" vertical="center" wrapText="1"/>
    </xf>
    <xf numFmtId="0" fontId="28" fillId="2" borderId="9" xfId="74" applyFont="1" applyFill="1" applyBorder="1" applyAlignment="1">
      <alignment horizontal="center" vertical="center" wrapText="1"/>
    </xf>
    <xf numFmtId="0" fontId="30" fillId="2" borderId="29" xfId="74" applyFont="1" applyFill="1" applyBorder="1" applyAlignment="1">
      <alignment horizontal="left" vertical="center" wrapText="1"/>
    </xf>
    <xf numFmtId="0" fontId="30" fillId="2" borderId="30" xfId="74" applyFont="1" applyFill="1" applyBorder="1" applyAlignment="1">
      <alignment horizontal="left" vertical="center" wrapText="1"/>
    </xf>
    <xf numFmtId="0" fontId="11" fillId="24" borderId="4" xfId="74" applyNumberFormat="1" applyFont="1" applyFill="1" applyBorder="1" applyAlignment="1">
      <alignment horizontal="justify" vertical="top" wrapText="1"/>
    </xf>
    <xf numFmtId="0" fontId="11" fillId="24" borderId="33" xfId="74" applyNumberFormat="1" applyFont="1" applyFill="1" applyBorder="1" applyAlignment="1">
      <alignment horizontal="justify" vertical="top" wrapText="1"/>
    </xf>
    <xf numFmtId="0" fontId="11" fillId="24" borderId="8" xfId="2" applyFont="1" applyFill="1" applyBorder="1" applyAlignment="1">
      <alignment horizontal="justify" vertical="top" wrapText="1"/>
    </xf>
    <xf numFmtId="0" fontId="9" fillId="24" borderId="5" xfId="2" applyFont="1" applyFill="1" applyBorder="1" applyAlignment="1">
      <alignment horizontal="justify" vertical="top" wrapText="1"/>
    </xf>
    <xf numFmtId="0" fontId="9" fillId="24" borderId="8" xfId="2" applyFont="1" applyFill="1" applyBorder="1" applyAlignment="1">
      <alignment horizontal="justify" vertical="top" wrapText="1"/>
    </xf>
    <xf numFmtId="49" fontId="28" fillId="2" borderId="6" xfId="74" applyNumberFormat="1" applyFont="1" applyFill="1" applyBorder="1" applyAlignment="1">
      <alignment horizontal="center" vertical="center" wrapText="1"/>
    </xf>
    <xf numFmtId="49" fontId="28" fillId="2" borderId="3" xfId="74" applyNumberFormat="1" applyFont="1" applyFill="1" applyBorder="1" applyAlignment="1">
      <alignment horizontal="center" vertical="center" wrapText="1"/>
    </xf>
    <xf numFmtId="168" fontId="28" fillId="2" borderId="6" xfId="74" applyNumberFormat="1" applyFont="1" applyFill="1" applyBorder="1" applyAlignment="1">
      <alignment horizontal="center" vertical="center" wrapText="1"/>
    </xf>
    <xf numFmtId="168" fontId="28" fillId="2" borderId="3" xfId="74" applyNumberFormat="1" applyFont="1" applyFill="1" applyBorder="1" applyAlignment="1">
      <alignment horizontal="center" vertical="center" wrapText="1"/>
    </xf>
    <xf numFmtId="0" fontId="29" fillId="2" borderId="25" xfId="74" applyFont="1" applyFill="1" applyBorder="1" applyAlignment="1">
      <alignment horizontal="center" vertical="center" wrapText="1"/>
    </xf>
    <xf numFmtId="0" fontId="29" fillId="2" borderId="28" xfId="74" applyFont="1" applyFill="1" applyBorder="1" applyAlignment="1">
      <alignment horizontal="center" vertical="center" wrapText="1"/>
    </xf>
    <xf numFmtId="49" fontId="28" fillId="2" borderId="24" xfId="74" applyNumberFormat="1" applyFont="1" applyFill="1" applyBorder="1" applyAlignment="1">
      <alignment horizontal="center" vertical="center" wrapText="1"/>
    </xf>
    <xf numFmtId="49" fontId="10" fillId="2" borderId="27" xfId="74" applyNumberFormat="1" applyFont="1" applyFill="1" applyBorder="1" applyAlignment="1">
      <alignment horizontal="center" vertical="center" wrapText="1"/>
    </xf>
    <xf numFmtId="0" fontId="9" fillId="0" borderId="0" xfId="74" applyFont="1" applyBorder="1" applyAlignment="1">
      <alignment vertical="center" wrapText="1"/>
    </xf>
    <xf numFmtId="0" fontId="9" fillId="0" borderId="23" xfId="74" applyFont="1" applyBorder="1" applyAlignment="1">
      <alignment horizontal="left" vertical="center" wrapText="1"/>
    </xf>
    <xf numFmtId="0" fontId="38" fillId="2" borderId="56" xfId="0" applyFont="1" applyFill="1" applyBorder="1" applyAlignment="1">
      <alignment horizontal="left" vertical="center" wrapText="1"/>
    </xf>
    <xf numFmtId="172" fontId="38" fillId="2" borderId="56" xfId="0" applyNumberFormat="1" applyFont="1" applyFill="1" applyBorder="1" applyAlignment="1">
      <alignment horizontal="center" vertical="center" wrapText="1"/>
    </xf>
    <xf numFmtId="0" fontId="38" fillId="2" borderId="56" xfId="0" applyFont="1" applyFill="1" applyBorder="1" applyAlignment="1">
      <alignment horizontal="center" vertical="center" wrapText="1"/>
    </xf>
    <xf numFmtId="43" fontId="38" fillId="0" borderId="56" xfId="101" applyFont="1" applyBorder="1" applyAlignment="1">
      <alignment vertical="center"/>
    </xf>
    <xf numFmtId="0" fontId="40" fillId="25" borderId="45" xfId="0" applyFont="1" applyFill="1" applyBorder="1" applyAlignment="1">
      <alignment horizontal="center" vertical="center" wrapText="1"/>
    </xf>
    <xf numFmtId="0" fontId="40" fillId="25" borderId="2" xfId="0" applyFont="1" applyFill="1" applyBorder="1" applyAlignment="1">
      <alignment horizontal="center" vertical="center" wrapText="1"/>
    </xf>
    <xf numFmtId="0" fontId="40" fillId="25" borderId="53" xfId="0" applyFont="1" applyFill="1" applyBorder="1" applyAlignment="1">
      <alignment horizontal="center" vertical="center" wrapText="1"/>
    </xf>
    <xf numFmtId="0" fontId="40" fillId="25" borderId="54" xfId="0" applyFont="1" applyFill="1" applyBorder="1" applyAlignment="1">
      <alignment horizontal="center" vertical="center" wrapText="1"/>
    </xf>
    <xf numFmtId="3" fontId="40" fillId="25" borderId="2" xfId="0" applyNumberFormat="1" applyFont="1" applyFill="1" applyBorder="1" applyAlignment="1">
      <alignment horizontal="center" vertical="center" wrapText="1"/>
    </xf>
    <xf numFmtId="3" fontId="40" fillId="25" borderId="54" xfId="0" applyNumberFormat="1" applyFont="1" applyFill="1" applyBorder="1" applyAlignment="1">
      <alignment horizontal="center" vertical="center" wrapText="1"/>
    </xf>
    <xf numFmtId="3" fontId="40" fillId="29" borderId="2" xfId="0" applyNumberFormat="1" applyFont="1" applyFill="1" applyBorder="1" applyAlignment="1">
      <alignment horizontal="center" vertical="center" wrapText="1"/>
    </xf>
    <xf numFmtId="3" fontId="40" fillId="25" borderId="46" xfId="0" applyNumberFormat="1" applyFont="1" applyFill="1" applyBorder="1" applyAlignment="1">
      <alignment horizontal="center" vertical="center" wrapText="1"/>
    </xf>
    <xf numFmtId="3" fontId="2" fillId="29" borderId="2" xfId="0" applyNumberFormat="1" applyFont="1" applyFill="1" applyBorder="1" applyAlignment="1">
      <alignment horizontal="center" vertical="center" wrapText="1"/>
    </xf>
    <xf numFmtId="0" fontId="2" fillId="25" borderId="2" xfId="0" applyFont="1" applyFill="1" applyBorder="1" applyAlignment="1">
      <alignment horizontal="center" vertical="center" wrapText="1"/>
    </xf>
    <xf numFmtId="0" fontId="2" fillId="25" borderId="46" xfId="0" applyFont="1" applyFill="1" applyBorder="1" applyAlignment="1">
      <alignment horizontal="center" vertical="center" wrapText="1"/>
    </xf>
    <xf numFmtId="3" fontId="43" fillId="2" borderId="2" xfId="0" applyNumberFormat="1" applyFont="1" applyFill="1" applyBorder="1" applyAlignment="1">
      <alignment horizontal="justify" vertical="center" wrapText="1"/>
    </xf>
    <xf numFmtId="49" fontId="41" fillId="2" borderId="2" xfId="0" applyNumberFormat="1" applyFont="1" applyFill="1" applyBorder="1" applyAlignment="1">
      <alignment horizontal="left" vertical="center" wrapText="1"/>
    </xf>
    <xf numFmtId="49" fontId="41" fillId="2" borderId="46" xfId="0" applyNumberFormat="1" applyFont="1" applyFill="1" applyBorder="1" applyAlignment="1">
      <alignment horizontal="left" vertical="center" wrapText="1"/>
    </xf>
    <xf numFmtId="0" fontId="2" fillId="25" borderId="45" xfId="0" applyFont="1" applyFill="1" applyBorder="1" applyAlignment="1">
      <alignment horizontal="center" vertical="center" wrapText="1"/>
    </xf>
    <xf numFmtId="3" fontId="2" fillId="25" borderId="2" xfId="0" applyNumberFormat="1" applyFont="1" applyFill="1" applyBorder="1" applyAlignment="1">
      <alignment horizontal="center" vertical="center" wrapText="1"/>
    </xf>
    <xf numFmtId="0" fontId="38" fillId="0" borderId="71" xfId="0" applyFont="1" applyBorder="1" applyAlignment="1">
      <alignment horizontal="center" vertical="center" wrapText="1"/>
    </xf>
    <xf numFmtId="0" fontId="38" fillId="0" borderId="72" xfId="0" applyFont="1" applyBorder="1" applyAlignment="1">
      <alignment horizontal="center" vertical="center" wrapText="1"/>
    </xf>
    <xf numFmtId="0" fontId="38" fillId="0" borderId="32" xfId="0" applyFont="1" applyBorder="1" applyAlignment="1">
      <alignment horizontal="center" vertical="center" wrapText="1"/>
    </xf>
    <xf numFmtId="0" fontId="38" fillId="0" borderId="68" xfId="0" applyFont="1" applyBorder="1" applyAlignment="1">
      <alignment horizontal="center" vertical="center" wrapText="1"/>
    </xf>
    <xf numFmtId="0" fontId="38" fillId="0" borderId="73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8" xfId="0" applyFont="1" applyFill="1" applyBorder="1" applyAlignment="1">
      <alignment horizontal="center" vertical="center" wrapText="1"/>
    </xf>
    <xf numFmtId="0" fontId="38" fillId="0" borderId="49" xfId="0" applyFont="1" applyBorder="1" applyAlignment="1">
      <alignment horizontal="left" vertical="center"/>
    </xf>
    <xf numFmtId="0" fontId="38" fillId="0" borderId="50" xfId="0" applyFont="1" applyBorder="1" applyAlignment="1">
      <alignment horizontal="left" vertical="center"/>
    </xf>
    <xf numFmtId="0" fontId="38" fillId="2" borderId="49" xfId="0" applyFont="1" applyFill="1" applyBorder="1" applyAlignment="1">
      <alignment horizontal="left" vertical="center" wrapText="1"/>
    </xf>
    <xf numFmtId="0" fontId="38" fillId="2" borderId="50" xfId="0" applyFont="1" applyFill="1" applyBorder="1" applyAlignment="1">
      <alignment horizontal="left" vertical="center" wrapText="1"/>
    </xf>
    <xf numFmtId="0" fontId="38" fillId="2" borderId="59" xfId="0" applyFont="1" applyFill="1" applyBorder="1" applyAlignment="1">
      <alignment horizontal="left" vertical="center" wrapText="1"/>
    </xf>
    <xf numFmtId="0" fontId="38" fillId="2" borderId="60" xfId="0" applyFont="1" applyFill="1" applyBorder="1" applyAlignment="1">
      <alignment horizontal="left" vertical="center" wrapText="1"/>
    </xf>
    <xf numFmtId="0" fontId="38" fillId="2" borderId="61" xfId="0" applyFont="1" applyFill="1" applyBorder="1" applyAlignment="1">
      <alignment horizontal="left" vertical="center" wrapText="1"/>
    </xf>
    <xf numFmtId="0" fontId="38" fillId="2" borderId="62" xfId="0" applyFont="1" applyFill="1" applyBorder="1" applyAlignment="1">
      <alignment horizontal="left" vertical="center" wrapText="1"/>
    </xf>
    <xf numFmtId="4" fontId="38" fillId="2" borderId="63" xfId="0" applyNumberFormat="1" applyFont="1" applyFill="1" applyBorder="1" applyAlignment="1">
      <alignment horizontal="center" vertical="center"/>
    </xf>
    <xf numFmtId="4" fontId="38" fillId="2" borderId="64" xfId="0" applyNumberFormat="1" applyFont="1" applyFill="1" applyBorder="1" applyAlignment="1">
      <alignment horizontal="center" vertical="center"/>
    </xf>
    <xf numFmtId="4" fontId="38" fillId="2" borderId="65" xfId="0" applyNumberFormat="1" applyFont="1" applyFill="1" applyBorder="1" applyAlignment="1">
      <alignment horizontal="center" vertical="center"/>
    </xf>
    <xf numFmtId="3" fontId="41" fillId="0" borderId="2" xfId="0" applyNumberFormat="1" applyFont="1" applyBorder="1" applyAlignment="1">
      <alignment horizontal="center" vertical="center" wrapText="1"/>
    </xf>
    <xf numFmtId="0" fontId="38" fillId="0" borderId="45" xfId="0" applyFont="1" applyBorder="1" applyAlignment="1">
      <alignment horizontal="left" vertical="center"/>
    </xf>
    <xf numFmtId="0" fontId="38" fillId="0" borderId="2" xfId="0" applyFont="1" applyBorder="1" applyAlignment="1">
      <alignment horizontal="left" vertical="center"/>
    </xf>
    <xf numFmtId="0" fontId="38" fillId="0" borderId="59" xfId="0" applyFont="1" applyBorder="1" applyAlignment="1">
      <alignment horizontal="left" vertical="center"/>
    </xf>
    <xf numFmtId="0" fontId="38" fillId="0" borderId="60" xfId="0" applyFont="1" applyBorder="1" applyAlignment="1">
      <alignment horizontal="left" vertical="center"/>
    </xf>
    <xf numFmtId="0" fontId="38" fillId="2" borderId="47" xfId="0" applyFont="1" applyFill="1" applyBorder="1" applyAlignment="1">
      <alignment horizontal="left" vertical="center"/>
    </xf>
    <xf numFmtId="0" fontId="38" fillId="2" borderId="48" xfId="0" applyFont="1" applyFill="1" applyBorder="1" applyAlignment="1">
      <alignment horizontal="left" vertical="center"/>
    </xf>
    <xf numFmtId="4" fontId="43" fillId="0" borderId="54" xfId="0" applyNumberFormat="1" applyFont="1" applyFill="1" applyBorder="1" applyAlignment="1">
      <alignment horizontal="right" vertical="center" wrapText="1"/>
    </xf>
    <xf numFmtId="4" fontId="43" fillId="0" borderId="52" xfId="0" applyNumberFormat="1" applyFont="1" applyFill="1" applyBorder="1" applyAlignment="1">
      <alignment horizontal="right" vertical="center" wrapText="1"/>
    </xf>
    <xf numFmtId="3" fontId="38" fillId="0" borderId="54" xfId="0" applyNumberFormat="1" applyFont="1" applyBorder="1" applyAlignment="1">
      <alignment horizontal="center" vertical="center"/>
    </xf>
    <xf numFmtId="3" fontId="38" fillId="0" borderId="52" xfId="0" applyNumberFormat="1" applyFont="1" applyBorder="1" applyAlignment="1">
      <alignment horizontal="center" vertical="center"/>
    </xf>
    <xf numFmtId="4" fontId="38" fillId="0" borderId="54" xfId="0" applyNumberFormat="1" applyFont="1" applyBorder="1" applyAlignment="1">
      <alignment horizontal="center" vertical="center"/>
    </xf>
    <xf numFmtId="4" fontId="38" fillId="0" borderId="52" xfId="0" applyNumberFormat="1" applyFont="1" applyBorder="1" applyAlignment="1">
      <alignment horizontal="center" vertical="center"/>
    </xf>
    <xf numFmtId="0" fontId="38" fillId="2" borderId="54" xfId="0" applyFont="1" applyFill="1" applyBorder="1" applyAlignment="1">
      <alignment horizontal="center" wrapText="1"/>
    </xf>
    <xf numFmtId="0" fontId="38" fillId="2" borderId="67" xfId="0" applyFont="1" applyFill="1" applyBorder="1" applyAlignment="1">
      <alignment horizontal="center" wrapText="1"/>
    </xf>
    <xf numFmtId="3" fontId="41" fillId="2" borderId="54" xfId="0" applyNumberFormat="1" applyFont="1" applyFill="1" applyBorder="1" applyAlignment="1">
      <alignment horizontal="center" vertical="center" wrapText="1"/>
    </xf>
    <xf numFmtId="3" fontId="41" fillId="2" borderId="58" xfId="0" applyNumberFormat="1" applyFont="1" applyFill="1" applyBorder="1" applyAlignment="1">
      <alignment horizontal="center" vertical="center" wrapText="1"/>
    </xf>
    <xf numFmtId="3" fontId="41" fillId="2" borderId="67" xfId="0" applyNumberFormat="1" applyFont="1" applyFill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/>
    </xf>
    <xf numFmtId="0" fontId="38" fillId="2" borderId="45" xfId="0" applyFont="1" applyFill="1" applyBorder="1" applyAlignment="1">
      <alignment horizontal="left" vertical="center"/>
    </xf>
    <xf numFmtId="0" fontId="38" fillId="2" borderId="2" xfId="0" applyFont="1" applyFill="1" applyBorder="1" applyAlignment="1">
      <alignment horizontal="left" vertical="center"/>
    </xf>
    <xf numFmtId="4" fontId="38" fillId="2" borderId="54" xfId="0" applyNumberFormat="1" applyFont="1" applyFill="1" applyBorder="1" applyAlignment="1">
      <alignment horizontal="center" vertical="center"/>
    </xf>
    <xf numFmtId="4" fontId="38" fillId="2" borderId="58" xfId="0" applyNumberFormat="1" applyFont="1" applyFill="1" applyBorder="1" applyAlignment="1">
      <alignment horizontal="center" vertical="center"/>
    </xf>
    <xf numFmtId="4" fontId="38" fillId="2" borderId="52" xfId="0" applyNumberFormat="1" applyFont="1" applyFill="1" applyBorder="1" applyAlignment="1">
      <alignment horizontal="center" vertical="center"/>
    </xf>
    <xf numFmtId="0" fontId="38" fillId="0" borderId="45" xfId="0" applyFont="1" applyBorder="1" applyAlignment="1">
      <alignment horizontal="justify" vertical="center"/>
    </xf>
    <xf numFmtId="0" fontId="38" fillId="0" borderId="2" xfId="0" applyFont="1" applyBorder="1" applyAlignment="1">
      <alignment horizontal="justify" vertical="center"/>
    </xf>
    <xf numFmtId="4" fontId="38" fillId="0" borderId="58" xfId="0" applyNumberFormat="1" applyFont="1" applyBorder="1" applyAlignment="1">
      <alignment horizontal="center" vertical="center"/>
    </xf>
    <xf numFmtId="3" fontId="43" fillId="0" borderId="54" xfId="0" applyNumberFormat="1" applyFont="1" applyFill="1" applyBorder="1" applyAlignment="1">
      <alignment horizontal="center" vertical="center" wrapText="1"/>
    </xf>
    <xf numFmtId="3" fontId="43" fillId="0" borderId="52" xfId="0" applyNumberFormat="1" applyFont="1" applyFill="1" applyBorder="1" applyAlignment="1">
      <alignment horizontal="center" vertical="center" wrapText="1"/>
    </xf>
    <xf numFmtId="3" fontId="45" fillId="0" borderId="54" xfId="0" applyNumberFormat="1" applyFont="1" applyBorder="1" applyAlignment="1">
      <alignment horizontal="center" vertical="center"/>
    </xf>
    <xf numFmtId="3" fontId="45" fillId="0" borderId="52" xfId="0" applyNumberFormat="1" applyFont="1" applyBorder="1" applyAlignment="1">
      <alignment horizontal="center" vertical="center"/>
    </xf>
    <xf numFmtId="0" fontId="43" fillId="0" borderId="45" xfId="0" applyFont="1" applyFill="1" applyBorder="1" applyAlignment="1">
      <alignment horizontal="justify" vertical="center" wrapText="1"/>
    </xf>
    <xf numFmtId="0" fontId="43" fillId="0" borderId="2" xfId="0" applyFont="1" applyFill="1" applyBorder="1" applyAlignment="1">
      <alignment horizontal="justify" vertical="center"/>
    </xf>
    <xf numFmtId="0" fontId="38" fillId="0" borderId="45" xfId="0" applyFont="1" applyBorder="1" applyAlignment="1">
      <alignment horizontal="left" vertical="center" wrapText="1"/>
    </xf>
    <xf numFmtId="0" fontId="38" fillId="0" borderId="2" xfId="0" applyFont="1" applyBorder="1" applyAlignment="1">
      <alignment horizontal="left" vertical="center" wrapText="1"/>
    </xf>
    <xf numFmtId="0" fontId="38" fillId="2" borderId="45" xfId="0" applyFont="1" applyFill="1" applyBorder="1" applyAlignment="1">
      <alignment horizontal="justify" vertical="center" wrapText="1"/>
    </xf>
    <xf numFmtId="0" fontId="38" fillId="2" borderId="2" xfId="0" applyFont="1" applyFill="1" applyBorder="1" applyAlignment="1">
      <alignment horizontal="justify" vertical="center" wrapText="1"/>
    </xf>
    <xf numFmtId="0" fontId="38" fillId="2" borderId="49" xfId="0" applyFont="1" applyFill="1" applyBorder="1" applyAlignment="1">
      <alignment horizontal="justify" vertical="center" wrapText="1"/>
    </xf>
    <xf numFmtId="0" fontId="38" fillId="2" borderId="50" xfId="0" applyFont="1" applyFill="1" applyBorder="1" applyAlignment="1">
      <alignment horizontal="justify" vertical="center" wrapText="1"/>
    </xf>
    <xf numFmtId="0" fontId="38" fillId="2" borderId="59" xfId="0" applyFont="1" applyFill="1" applyBorder="1" applyAlignment="1">
      <alignment horizontal="justify" vertical="center" wrapText="1"/>
    </xf>
    <xf numFmtId="0" fontId="38" fillId="2" borderId="60" xfId="0" applyFont="1" applyFill="1" applyBorder="1" applyAlignment="1">
      <alignment horizontal="justify" vertical="center" wrapText="1"/>
    </xf>
    <xf numFmtId="0" fontId="38" fillId="2" borderId="61" xfId="0" applyFont="1" applyFill="1" applyBorder="1" applyAlignment="1">
      <alignment horizontal="justify" vertical="center" wrapText="1"/>
    </xf>
    <xf numFmtId="0" fontId="38" fillId="2" borderId="62" xfId="0" applyFont="1" applyFill="1" applyBorder="1" applyAlignment="1">
      <alignment horizontal="justify" vertical="center" wrapText="1"/>
    </xf>
    <xf numFmtId="0" fontId="38" fillId="2" borderId="45" xfId="0" applyFont="1" applyFill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38" fillId="2" borderId="47" xfId="0" applyFont="1" applyFill="1" applyBorder="1" applyAlignment="1">
      <alignment horizontal="justify" vertical="top" wrapText="1"/>
    </xf>
    <xf numFmtId="0" fontId="38" fillId="2" borderId="48" xfId="0" applyFont="1" applyFill="1" applyBorder="1" applyAlignment="1">
      <alignment horizontal="justify" vertical="top" wrapText="1"/>
    </xf>
    <xf numFmtId="0" fontId="43" fillId="2" borderId="47" xfId="0" applyFont="1" applyFill="1" applyBorder="1" applyAlignment="1">
      <alignment horizontal="left" vertical="center" wrapText="1"/>
    </xf>
    <xf numFmtId="0" fontId="43" fillId="2" borderId="48" xfId="0" applyFont="1" applyFill="1" applyBorder="1" applyAlignment="1">
      <alignment horizontal="left" vertical="center" wrapText="1"/>
    </xf>
    <xf numFmtId="4" fontId="38" fillId="2" borderId="2" xfId="0" applyNumberFormat="1" applyFont="1" applyFill="1" applyBorder="1" applyAlignment="1">
      <alignment horizontal="center" vertical="center"/>
    </xf>
    <xf numFmtId="0" fontId="40" fillId="25" borderId="1" xfId="0" applyFont="1" applyFill="1" applyBorder="1" applyAlignment="1">
      <alignment horizontal="center" vertical="center" wrapText="1"/>
    </xf>
    <xf numFmtId="0" fontId="40" fillId="25" borderId="44" xfId="0" applyFont="1" applyFill="1" applyBorder="1" applyAlignment="1">
      <alignment horizontal="center" vertical="center" wrapText="1"/>
    </xf>
    <xf numFmtId="0" fontId="40" fillId="25" borderId="46" xfId="0" applyFont="1" applyFill="1" applyBorder="1" applyAlignment="1">
      <alignment horizontal="center" vertical="center" wrapText="1"/>
    </xf>
    <xf numFmtId="49" fontId="43" fillId="2" borderId="2" xfId="0" applyNumberFormat="1" applyFont="1" applyFill="1" applyBorder="1" applyAlignment="1">
      <alignment horizontal="left" vertical="center" wrapText="1"/>
    </xf>
    <xf numFmtId="49" fontId="43" fillId="2" borderId="46" xfId="0" applyNumberFormat="1" applyFont="1" applyFill="1" applyBorder="1" applyAlignment="1">
      <alignment horizontal="left" vertical="center" wrapText="1"/>
    </xf>
    <xf numFmtId="3" fontId="36" fillId="29" borderId="2" xfId="0" applyNumberFormat="1" applyFont="1" applyFill="1" applyBorder="1" applyAlignment="1">
      <alignment horizontal="center" vertical="center" wrapText="1"/>
    </xf>
    <xf numFmtId="0" fontId="36" fillId="25" borderId="2" xfId="0" applyFont="1" applyFill="1" applyBorder="1" applyAlignment="1">
      <alignment horizontal="center" vertical="center" wrapText="1"/>
    </xf>
    <xf numFmtId="3" fontId="36" fillId="25" borderId="2" xfId="0" applyNumberFormat="1" applyFont="1" applyFill="1" applyBorder="1" applyAlignment="1">
      <alignment horizontal="center" vertical="center" wrapText="1"/>
    </xf>
    <xf numFmtId="3" fontId="36" fillId="25" borderId="46" xfId="0" applyNumberFormat="1" applyFont="1" applyFill="1" applyBorder="1" applyAlignment="1">
      <alignment horizontal="center" vertical="center" wrapText="1"/>
    </xf>
    <xf numFmtId="3" fontId="40" fillId="25" borderId="1" xfId="0" applyNumberFormat="1" applyFont="1" applyFill="1" applyBorder="1" applyAlignment="1">
      <alignment horizontal="center" vertical="center" wrapText="1"/>
    </xf>
    <xf numFmtId="3" fontId="40" fillId="29" borderId="1" xfId="0" applyNumberFormat="1" applyFont="1" applyFill="1" applyBorder="1" applyAlignment="1">
      <alignment horizontal="center" vertical="center" wrapText="1"/>
    </xf>
    <xf numFmtId="3" fontId="43" fillId="0" borderId="54" xfId="0" applyNumberFormat="1" applyFont="1" applyBorder="1" applyAlignment="1">
      <alignment horizontal="center" vertical="center" wrapText="1"/>
    </xf>
    <xf numFmtId="3" fontId="43" fillId="0" borderId="58" xfId="0" applyNumberFormat="1" applyFont="1" applyBorder="1" applyAlignment="1">
      <alignment horizontal="center" vertical="center" wrapText="1"/>
    </xf>
    <xf numFmtId="3" fontId="43" fillId="0" borderId="52" xfId="0" applyNumberFormat="1" applyFont="1" applyBorder="1" applyAlignment="1">
      <alignment horizontal="center" vertical="center" wrapText="1"/>
    </xf>
    <xf numFmtId="0" fontId="38" fillId="0" borderId="45" xfId="0" applyFont="1" applyFill="1" applyBorder="1" applyAlignment="1">
      <alignment horizontal="justify" vertical="center" wrapText="1"/>
    </xf>
    <xf numFmtId="0" fontId="38" fillId="0" borderId="2" xfId="0" applyFont="1" applyFill="1" applyBorder="1" applyAlignment="1">
      <alignment horizontal="justify" vertical="center" wrapText="1"/>
    </xf>
    <xf numFmtId="0" fontId="38" fillId="0" borderId="45" xfId="0" applyFont="1" applyFill="1" applyBorder="1" applyAlignment="1">
      <alignment horizontal="left" vertical="center" wrapText="1"/>
    </xf>
    <xf numFmtId="0" fontId="38" fillId="0" borderId="2" xfId="0" applyFont="1" applyFill="1" applyBorder="1" applyAlignment="1">
      <alignment horizontal="left" vertical="center" wrapText="1"/>
    </xf>
    <xf numFmtId="0" fontId="43" fillId="0" borderId="45" xfId="0" applyFont="1" applyFill="1" applyBorder="1" applyAlignment="1">
      <alignment horizontal="left" vertical="center" wrapText="1"/>
    </xf>
    <xf numFmtId="0" fontId="43" fillId="0" borderId="2" xfId="0" applyFont="1" applyFill="1" applyBorder="1" applyAlignment="1">
      <alignment horizontal="left" vertical="center" wrapText="1"/>
    </xf>
    <xf numFmtId="0" fontId="40" fillId="25" borderId="43" xfId="0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justify" vertical="center" wrapText="1"/>
    </xf>
    <xf numFmtId="0" fontId="38" fillId="2" borderId="52" xfId="0" applyFont="1" applyFill="1" applyBorder="1" applyAlignment="1">
      <alignment horizontal="justify" vertical="center" wrapText="1"/>
    </xf>
    <xf numFmtId="0" fontId="43" fillId="2" borderId="3" xfId="0" applyFont="1" applyFill="1" applyBorder="1" applyAlignment="1">
      <alignment horizontal="justify" vertical="center" wrapText="1"/>
    </xf>
    <xf numFmtId="0" fontId="43" fillId="2" borderId="56" xfId="0" applyFont="1" applyFill="1" applyBorder="1" applyAlignment="1">
      <alignment horizontal="justify" vertical="center" wrapText="1"/>
    </xf>
    <xf numFmtId="4" fontId="38" fillId="2" borderId="2" xfId="0" applyNumberFormat="1" applyFont="1" applyFill="1" applyBorder="1" applyAlignment="1">
      <alignment horizontal="center" vertical="center" wrapText="1"/>
    </xf>
    <xf numFmtId="4" fontId="38" fillId="0" borderId="69" xfId="0" applyNumberFormat="1" applyFont="1" applyBorder="1" applyAlignment="1">
      <alignment horizontal="center" vertical="center"/>
    </xf>
    <xf numFmtId="4" fontId="38" fillId="0" borderId="70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43" fillId="0" borderId="53" xfId="0" applyFont="1" applyFill="1" applyBorder="1" applyAlignment="1">
      <alignment horizontal="justify" vertical="center" wrapText="1"/>
    </xf>
    <xf numFmtId="0" fontId="43" fillId="0" borderId="54" xfId="0" applyFont="1" applyFill="1" applyBorder="1" applyAlignment="1">
      <alignment horizontal="justify" vertical="center"/>
    </xf>
    <xf numFmtId="0" fontId="36" fillId="28" borderId="45" xfId="0" applyFont="1" applyFill="1" applyBorder="1" applyAlignment="1">
      <alignment horizontal="center" vertical="center" wrapText="1"/>
    </xf>
    <xf numFmtId="0" fontId="36" fillId="28" borderId="2" xfId="0" applyFont="1" applyFill="1" applyBorder="1" applyAlignment="1">
      <alignment horizontal="center" vertical="center" wrapText="1"/>
    </xf>
    <xf numFmtId="3" fontId="36" fillId="28" borderId="2" xfId="0" applyNumberFormat="1" applyFont="1" applyFill="1" applyBorder="1" applyAlignment="1">
      <alignment horizontal="center" vertical="center" wrapText="1"/>
    </xf>
    <xf numFmtId="0" fontId="43" fillId="2" borderId="47" xfId="0" applyFont="1" applyFill="1" applyBorder="1" applyAlignment="1">
      <alignment horizontal="center" vertical="center" wrapText="1"/>
    </xf>
    <xf numFmtId="0" fontId="43" fillId="2" borderId="48" xfId="0" applyFont="1" applyFill="1" applyBorder="1" applyAlignment="1">
      <alignment horizontal="center" vertical="center" wrapText="1"/>
    </xf>
    <xf numFmtId="49" fontId="37" fillId="2" borderId="2" xfId="0" applyNumberFormat="1" applyFont="1" applyFill="1" applyBorder="1" applyAlignment="1">
      <alignment horizontal="left" vertical="center" wrapText="1"/>
    </xf>
    <xf numFmtId="49" fontId="37" fillId="2" borderId="46" xfId="0" applyNumberFormat="1" applyFont="1" applyFill="1" applyBorder="1" applyAlignment="1">
      <alignment horizontal="left" vertical="center" wrapText="1"/>
    </xf>
    <xf numFmtId="4" fontId="38" fillId="0" borderId="2" xfId="0" applyNumberFormat="1" applyFont="1" applyFill="1" applyBorder="1" applyAlignment="1">
      <alignment horizontal="center" vertical="center" wrapText="1"/>
    </xf>
    <xf numFmtId="3" fontId="46" fillId="29" borderId="2" xfId="0" applyNumberFormat="1" applyFont="1" applyFill="1" applyBorder="1" applyAlignment="1">
      <alignment horizontal="center" vertical="center" wrapText="1"/>
    </xf>
    <xf numFmtId="0" fontId="46" fillId="25" borderId="2" xfId="0" applyFont="1" applyFill="1" applyBorder="1" applyAlignment="1">
      <alignment horizontal="center" vertical="center" wrapText="1"/>
    </xf>
    <xf numFmtId="0" fontId="45" fillId="2" borderId="55" xfId="0" applyFont="1" applyFill="1" applyBorder="1" applyAlignment="1">
      <alignment horizontal="center" vertical="top" wrapText="1"/>
    </xf>
    <xf numFmtId="0" fontId="45" fillId="2" borderId="38" xfId="0" applyFont="1" applyFill="1" applyBorder="1" applyAlignment="1">
      <alignment horizontal="center" vertical="top" wrapText="1"/>
    </xf>
    <xf numFmtId="0" fontId="45" fillId="2" borderId="8" xfId="0" applyFont="1" applyFill="1" applyBorder="1" applyAlignment="1">
      <alignment horizontal="center" vertical="top" wrapText="1"/>
    </xf>
    <xf numFmtId="3" fontId="41" fillId="0" borderId="54" xfId="0" applyNumberFormat="1" applyFont="1" applyFill="1" applyBorder="1" applyAlignment="1">
      <alignment horizontal="center" vertical="center" wrapText="1"/>
    </xf>
    <xf numFmtId="3" fontId="41" fillId="0" borderId="52" xfId="0" applyNumberFormat="1" applyFont="1" applyFill="1" applyBorder="1" applyAlignment="1">
      <alignment horizontal="center" vertical="center" wrapText="1"/>
    </xf>
    <xf numFmtId="3" fontId="43" fillId="2" borderId="55" xfId="0" applyNumberFormat="1" applyFont="1" applyFill="1" applyBorder="1" applyAlignment="1">
      <alignment horizontal="center" vertical="center" wrapText="1"/>
    </xf>
    <xf numFmtId="3" fontId="43" fillId="2" borderId="38" xfId="0" applyNumberFormat="1" applyFont="1" applyFill="1" applyBorder="1" applyAlignment="1">
      <alignment horizontal="center" vertical="center" wrapText="1"/>
    </xf>
    <xf numFmtId="3" fontId="43" fillId="2" borderId="55" xfId="0" applyNumberFormat="1" applyFont="1" applyFill="1" applyBorder="1" applyAlignment="1">
      <alignment horizontal="left" vertical="center" wrapText="1"/>
    </xf>
    <xf numFmtId="3" fontId="43" fillId="2" borderId="38" xfId="0" applyNumberFormat="1" applyFont="1" applyFill="1" applyBorder="1" applyAlignment="1">
      <alignment horizontal="left" vertical="center" wrapText="1"/>
    </xf>
    <xf numFmtId="3" fontId="43" fillId="2" borderId="8" xfId="0" applyNumberFormat="1" applyFont="1" applyFill="1" applyBorder="1" applyAlignment="1">
      <alignment horizontal="center" vertical="center" wrapText="1"/>
    </xf>
    <xf numFmtId="0" fontId="45" fillId="0" borderId="66" xfId="0" applyFont="1" applyBorder="1" applyAlignment="1">
      <alignment horizontal="center" vertical="center"/>
    </xf>
    <xf numFmtId="0" fontId="45" fillId="0" borderId="74" xfId="0" applyFont="1" applyBorder="1" applyAlignment="1">
      <alignment horizontal="center" vertical="center"/>
    </xf>
    <xf numFmtId="3" fontId="43" fillId="0" borderId="54" xfId="0" applyNumberFormat="1" applyFont="1" applyFill="1" applyBorder="1" applyAlignment="1">
      <alignment horizontal="left" vertical="center" wrapText="1"/>
    </xf>
    <xf numFmtId="3" fontId="43" fillId="0" borderId="52" xfId="0" applyNumberFormat="1" applyFont="1" applyFill="1" applyBorder="1" applyAlignment="1">
      <alignment horizontal="left" vertical="center" wrapText="1"/>
    </xf>
    <xf numFmtId="0" fontId="38" fillId="0" borderId="54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4" fontId="38" fillId="0" borderId="54" xfId="0" applyNumberFormat="1" applyFont="1" applyFill="1" applyBorder="1" applyAlignment="1">
      <alignment horizontal="right" vertical="center"/>
    </xf>
    <xf numFmtId="4" fontId="38" fillId="0" borderId="52" xfId="0" applyNumberFormat="1" applyFont="1" applyFill="1" applyBorder="1" applyAlignment="1">
      <alignment horizontal="right" vertical="center"/>
    </xf>
    <xf numFmtId="3" fontId="41" fillId="0" borderId="54" xfId="0" applyNumberFormat="1" applyFont="1" applyBorder="1" applyAlignment="1">
      <alignment horizontal="center" vertical="center" wrapText="1"/>
    </xf>
    <xf numFmtId="3" fontId="41" fillId="0" borderId="52" xfId="0" applyNumberFormat="1" applyFont="1" applyBorder="1" applyAlignment="1">
      <alignment horizontal="center" vertical="center" wrapText="1"/>
    </xf>
    <xf numFmtId="3" fontId="41" fillId="0" borderId="58" xfId="0" applyNumberFormat="1" applyFont="1" applyBorder="1" applyAlignment="1">
      <alignment horizontal="center" vertical="center" wrapText="1"/>
    </xf>
  </cellXfs>
  <cellStyles count="102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Comma 2" xfId="31" xr:uid="{00000000-0005-0000-0000-00001B000000}"/>
    <cellStyle name="Euro" xfId="32" xr:uid="{00000000-0005-0000-0000-00001C000000}"/>
    <cellStyle name="Euro 10" xfId="33" xr:uid="{00000000-0005-0000-0000-00001D000000}"/>
    <cellStyle name="Euro 11" xfId="34" xr:uid="{00000000-0005-0000-0000-00001E000000}"/>
    <cellStyle name="Euro 12" xfId="35" xr:uid="{00000000-0005-0000-0000-00001F000000}"/>
    <cellStyle name="Euro 13" xfId="36" xr:uid="{00000000-0005-0000-0000-000020000000}"/>
    <cellStyle name="Euro 14" xfId="37" xr:uid="{00000000-0005-0000-0000-000021000000}"/>
    <cellStyle name="Euro 2" xfId="38" xr:uid="{00000000-0005-0000-0000-000022000000}"/>
    <cellStyle name="Euro 3" xfId="39" xr:uid="{00000000-0005-0000-0000-000023000000}"/>
    <cellStyle name="Euro 4" xfId="40" xr:uid="{00000000-0005-0000-0000-000024000000}"/>
    <cellStyle name="Euro 5" xfId="41" xr:uid="{00000000-0005-0000-0000-000025000000}"/>
    <cellStyle name="Euro 6" xfId="42" xr:uid="{00000000-0005-0000-0000-000026000000}"/>
    <cellStyle name="Euro 7" xfId="43" xr:uid="{00000000-0005-0000-0000-000027000000}"/>
    <cellStyle name="Euro 8" xfId="44" xr:uid="{00000000-0005-0000-0000-000028000000}"/>
    <cellStyle name="Euro 9" xfId="45" xr:uid="{00000000-0005-0000-0000-000029000000}"/>
    <cellStyle name="Explanatory Text" xfId="46" xr:uid="{00000000-0005-0000-0000-00002A000000}"/>
    <cellStyle name="Good" xfId="47" xr:uid="{00000000-0005-0000-0000-00002B000000}"/>
    <cellStyle name="Heading 1" xfId="48" xr:uid="{00000000-0005-0000-0000-00002C000000}"/>
    <cellStyle name="Heading 2" xfId="49" xr:uid="{00000000-0005-0000-0000-00002D000000}"/>
    <cellStyle name="Heading 3" xfId="50" xr:uid="{00000000-0005-0000-0000-00002E000000}"/>
    <cellStyle name="Heading 3 2" xfId="51" xr:uid="{00000000-0005-0000-0000-00002F000000}"/>
    <cellStyle name="Heading 3 3" xfId="52" xr:uid="{00000000-0005-0000-0000-000030000000}"/>
    <cellStyle name="Heading 3 4" xfId="53" xr:uid="{00000000-0005-0000-0000-000031000000}"/>
    <cellStyle name="Heading 3 5" xfId="54" xr:uid="{00000000-0005-0000-0000-000032000000}"/>
    <cellStyle name="Heading 4" xfId="55" xr:uid="{00000000-0005-0000-0000-000033000000}"/>
    <cellStyle name="Input" xfId="56" xr:uid="{00000000-0005-0000-0000-000034000000}"/>
    <cellStyle name="Linked Cell" xfId="57" xr:uid="{00000000-0005-0000-0000-000035000000}"/>
    <cellStyle name="Millares" xfId="101" builtinId="3"/>
    <cellStyle name="Millares [0] 2" xfId="58" xr:uid="{00000000-0005-0000-0000-000037000000}"/>
    <cellStyle name="Millares [0] 3" xfId="59" xr:uid="{00000000-0005-0000-0000-000038000000}"/>
    <cellStyle name="Millares 2" xfId="60" xr:uid="{00000000-0005-0000-0000-000039000000}"/>
    <cellStyle name="Millares 2 2" xfId="61" xr:uid="{00000000-0005-0000-0000-00003A000000}"/>
    <cellStyle name="Millares 3" xfId="62" xr:uid="{00000000-0005-0000-0000-00003B000000}"/>
    <cellStyle name="Millares 4" xfId="63" xr:uid="{00000000-0005-0000-0000-00003C000000}"/>
    <cellStyle name="Millares 4 2" xfId="64" xr:uid="{00000000-0005-0000-0000-00003D000000}"/>
    <cellStyle name="Millares 5" xfId="65" xr:uid="{00000000-0005-0000-0000-00003E000000}"/>
    <cellStyle name="Millares 6" xfId="66" xr:uid="{00000000-0005-0000-0000-00003F000000}"/>
    <cellStyle name="Millares 7" xfId="67" xr:uid="{00000000-0005-0000-0000-000040000000}"/>
    <cellStyle name="Millares 8" xfId="68" xr:uid="{00000000-0005-0000-0000-000041000000}"/>
    <cellStyle name="Moneda [0] 2" xfId="69" xr:uid="{00000000-0005-0000-0000-000042000000}"/>
    <cellStyle name="Normal" xfId="0" builtinId="0"/>
    <cellStyle name="Normal 10" xfId="2" xr:uid="{00000000-0005-0000-0000-000044000000}"/>
    <cellStyle name="Normal 10 2" xfId="70" xr:uid="{00000000-0005-0000-0000-000045000000}"/>
    <cellStyle name="Normal 11" xfId="1" xr:uid="{00000000-0005-0000-0000-000046000000}"/>
    <cellStyle name="Normal 11 2" xfId="71" xr:uid="{00000000-0005-0000-0000-000047000000}"/>
    <cellStyle name="Normal 12" xfId="72" xr:uid="{00000000-0005-0000-0000-000048000000}"/>
    <cellStyle name="Normal 13" xfId="73" xr:uid="{00000000-0005-0000-0000-000049000000}"/>
    <cellStyle name="Normal 14" xfId="74" xr:uid="{00000000-0005-0000-0000-00004A000000}"/>
    <cellStyle name="Normal 14 2" xfId="75" xr:uid="{00000000-0005-0000-0000-00004B000000}"/>
    <cellStyle name="Normal 15" xfId="76" xr:uid="{00000000-0005-0000-0000-00004C000000}"/>
    <cellStyle name="Normal 16" xfId="77" xr:uid="{00000000-0005-0000-0000-00004D000000}"/>
    <cellStyle name="Normal 2" xfId="3" xr:uid="{00000000-0005-0000-0000-00004E000000}"/>
    <cellStyle name="Normal 2 2" xfId="78" xr:uid="{00000000-0005-0000-0000-00004F000000}"/>
    <cellStyle name="Normal 2 2 2" xfId="79" xr:uid="{00000000-0005-0000-0000-000050000000}"/>
    <cellStyle name="Normal 2 3 2" xfId="80" xr:uid="{00000000-0005-0000-0000-000051000000}"/>
    <cellStyle name="Normal 3" xfId="81" xr:uid="{00000000-0005-0000-0000-000052000000}"/>
    <cellStyle name="Normal 3 2" xfId="99" xr:uid="{00000000-0005-0000-0000-000053000000}"/>
    <cellStyle name="Normal 4" xfId="82" xr:uid="{00000000-0005-0000-0000-000054000000}"/>
    <cellStyle name="Normal 4 2" xfId="83" xr:uid="{00000000-0005-0000-0000-000055000000}"/>
    <cellStyle name="Normal 4 2 2" xfId="84" xr:uid="{00000000-0005-0000-0000-000056000000}"/>
    <cellStyle name="Normal 4 3" xfId="85" xr:uid="{00000000-0005-0000-0000-000057000000}"/>
    <cellStyle name="Normal 4 4" xfId="86" xr:uid="{00000000-0005-0000-0000-000058000000}"/>
    <cellStyle name="Normal 5" xfId="87" xr:uid="{00000000-0005-0000-0000-000059000000}"/>
    <cellStyle name="Normal 5 2" xfId="88" xr:uid="{00000000-0005-0000-0000-00005A000000}"/>
    <cellStyle name="Normal 6" xfId="89" xr:uid="{00000000-0005-0000-0000-00005B000000}"/>
    <cellStyle name="Normal 7" xfId="90" xr:uid="{00000000-0005-0000-0000-00005C000000}"/>
    <cellStyle name="Normal 8" xfId="91" xr:uid="{00000000-0005-0000-0000-00005D000000}"/>
    <cellStyle name="Normal 9" xfId="92" xr:uid="{00000000-0005-0000-0000-00005E000000}"/>
    <cellStyle name="Note" xfId="93" xr:uid="{00000000-0005-0000-0000-00005F000000}"/>
    <cellStyle name="Output" xfId="94" xr:uid="{00000000-0005-0000-0000-000060000000}"/>
    <cellStyle name="Porcentaje" xfId="100" builtinId="5"/>
    <cellStyle name="Porcentual 2" xfId="95" xr:uid="{00000000-0005-0000-0000-000062000000}"/>
    <cellStyle name="Porcentual 2 2" xfId="96" xr:uid="{00000000-0005-0000-0000-000063000000}"/>
    <cellStyle name="Title" xfId="97" xr:uid="{00000000-0005-0000-0000-000064000000}"/>
    <cellStyle name="Warning Text" xfId="98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0</xdr:rowOff>
    </xdr:from>
    <xdr:to>
      <xdr:col>0</xdr:col>
      <xdr:colOff>695325</xdr:colOff>
      <xdr:row>13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85725" y="3676650"/>
          <a:ext cx="6096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Nombre:</a:t>
          </a:r>
        </a:p>
      </xdr:txBody>
    </xdr:sp>
    <xdr:clientData/>
  </xdr:twoCellAnchor>
  <xdr:twoCellAnchor>
    <xdr:from>
      <xdr:col>0</xdr:col>
      <xdr:colOff>57150</xdr:colOff>
      <xdr:row>13</xdr:row>
      <xdr:rowOff>0</xdr:rowOff>
    </xdr:from>
    <xdr:to>
      <xdr:col>0</xdr:col>
      <xdr:colOff>695325</xdr:colOff>
      <xdr:row>13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7150" y="3676650"/>
          <a:ext cx="638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0" rIns="0" bIns="22860" anchor="b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Cargo:</a:t>
          </a:r>
        </a:p>
      </xdr:txBody>
    </xdr:sp>
    <xdr:clientData/>
  </xdr:twoCellAnchor>
  <xdr:twoCellAnchor>
    <xdr:from>
      <xdr:col>4</xdr:col>
      <xdr:colOff>1047750</xdr:colOff>
      <xdr:row>36</xdr:row>
      <xdr:rowOff>0</xdr:rowOff>
    </xdr:from>
    <xdr:to>
      <xdr:col>7</xdr:col>
      <xdr:colOff>0</xdr:colOff>
      <xdr:row>36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496425" y="30918150"/>
          <a:ext cx="43624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DIRECTORA DIRECCIÓN DE POLITICAS PUBLICAS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0" name="Text Box 1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1" name="Text Box 1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2" name="Text Box 1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3" name="Text Box 1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19" name="Text Box 2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1" name="Text Box 2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7" name="Text Box 30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8" name="Text Box 3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29" name="Text Box 32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0" name="Text Box 3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1" name="Text Box 3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2" name="Text Box 35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3" name="Text Box 3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4" name="Text Box 3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5" name="Text Box 38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6" name="Text Box 3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7" name="Text Box 40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8" name="Text Box 4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1" name="Text Box 44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2" name="Text Box 45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3" name="Text Box 46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4" name="Text Box 4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5" name="Text Box 4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6" name="Text Box 4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7" name="Text Box 50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8" name="Text Box 5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49" name="Text Box 52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0" name="Text Box 5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1" name="Text Box 54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2" name="Text Box 55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3" name="Text Box 56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4" name="Text Box 57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5" name="Text Box 58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6" name="Text Box 59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7" name="Text Box 60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8" name="Text Box 6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59" name="Text Box 62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0" name="Text Box 6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1" name="Text Box 6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2" name="Text Box 6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3" name="Text Box 66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76200</xdr:colOff>
      <xdr:row>36</xdr:row>
      <xdr:rowOff>0</xdr:rowOff>
    </xdr:from>
    <xdr:to>
      <xdr:col>2</xdr:col>
      <xdr:colOff>180975</xdr:colOff>
      <xdr:row>36</xdr:row>
      <xdr:rowOff>200025</xdr:rowOff>
    </xdr:to>
    <xdr:sp macro="" textlink="">
      <xdr:nvSpPr>
        <xdr:cNvPr id="64" name="Text Box 67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55295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65" name="Text Box 6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66" name="Text Box 69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67" name="Text Box 70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68" name="Text Box 7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69" name="Text Box 72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0" name="Text Box 7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1" name="Text Box 7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2" name="Text Box 7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3" name="Text Box 76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4" name="Text Box 77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5" name="Text Box 78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6" name="Text Box 79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7" name="Text Box 80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8" name="Text Box 8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79" name="Text Box 82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0" name="Text Box 8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1" name="Text Box 84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2" name="Text Box 85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3" name="Text Box 86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4" name="Text Box 8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5" name="Text Box 88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6" name="Text Box 89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7" name="Text Box 90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8" name="Text Box 9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89" name="Text Box 9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90" name="Text Box 9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91" name="Text Box 94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92" name="Text Box 95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93" name="Text Box 96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36</xdr:row>
      <xdr:rowOff>0</xdr:rowOff>
    </xdr:from>
    <xdr:to>
      <xdr:col>0</xdr:col>
      <xdr:colOff>180975</xdr:colOff>
      <xdr:row>36</xdr:row>
      <xdr:rowOff>200025</xdr:rowOff>
    </xdr:to>
    <xdr:sp macro="" textlink="">
      <xdr:nvSpPr>
        <xdr:cNvPr id="94" name="Text Box 97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76200" y="3091815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95" name="Text Box 6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96" name="Text Box 69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97" name="Text Box 70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98" name="Text Box 7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99" name="Text Box 7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0" name="Text Box 7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1" name="Text Box 7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2" name="Text Box 7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3" name="Text Box 7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4" name="Text Box 7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5" name="Text Box 7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6" name="Text Box 7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7" name="Text Box 80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8" name="Text Box 8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09" name="Text Box 8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0" name="Text Box 8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1" name="Text Box 8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2" name="Text Box 8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3" name="Text Box 8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4" name="Text Box 8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5" name="Text Box 8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6" name="Text Box 89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7" name="Text Box 90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8" name="Text Box 9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19" name="Text Box 9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20" name="Text Box 9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21" name="Text Box 94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22" name="Text Box 9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23" name="Text Box 9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76200</xdr:colOff>
      <xdr:row>28</xdr:row>
      <xdr:rowOff>0</xdr:rowOff>
    </xdr:from>
    <xdr:to>
      <xdr:col>1</xdr:col>
      <xdr:colOff>180975</xdr:colOff>
      <xdr:row>28</xdr:row>
      <xdr:rowOff>200025</xdr:rowOff>
    </xdr:to>
    <xdr:sp macro="" textlink="">
      <xdr:nvSpPr>
        <xdr:cNvPr id="124" name="Text Box 97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2314575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25" name="Text Box 8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26" name="Text Box 9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27" name="Text Box 10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28" name="Text Box 1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29" name="Text Box 1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0" name="Text Box 1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1" name="Text Box 1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2" name="Text Box 1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3" name="Text Box 16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4" name="Text Box 1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5" name="Text Box 18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6" name="Text Box 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7" name="Text Box 20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8" name="Text Box 2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39" name="Text Box 2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0" name="Text Box 2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1" name="Text Box 2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2" name="Text Box 25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3" name="Text Box 26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4" name="Text Box 27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5" name="Text Box 28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6" name="Text Box 29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7" name="Text Box 30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8" name="Text Box 3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49" name="Text Box 3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2" name="Text Box 35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3" name="Text Box 36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4" name="Text Box 37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5" name="Text Box 38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6" name="Text Box 39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7" name="Text Box 40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8" name="Text Box 4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59" name="Text Box 4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0" name="Text Box 4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1" name="Text Box 4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2" name="Text Box 4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3" name="Text Box 4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4" name="Text Box 4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5" name="Text Box 48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6" name="Text Box 49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7" name="Text Box 50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8" name="Text Box 5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69" name="Text Box 5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0" name="Text Box 5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1" name="Text Box 54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2" name="Text Box 55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3" name="Text Box 56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4" name="Text Box 57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5" name="Text Box 58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6" name="Text Box 59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7" name="Text Box 60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8" name="Text Box 6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79" name="Text Box 6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80" name="Text Box 6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81" name="Text Box 6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82" name="Text Box 6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83" name="Text Box 66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76200</xdr:colOff>
      <xdr:row>28</xdr:row>
      <xdr:rowOff>0</xdr:rowOff>
    </xdr:from>
    <xdr:to>
      <xdr:col>3</xdr:col>
      <xdr:colOff>180975</xdr:colOff>
      <xdr:row>28</xdr:row>
      <xdr:rowOff>200025</xdr:rowOff>
    </xdr:to>
    <xdr:sp macro="" textlink="">
      <xdr:nvSpPr>
        <xdr:cNvPr id="184" name="Text Box 67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6534150" y="22860000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104775</xdr:colOff>
      <xdr:row>35</xdr:row>
      <xdr:rowOff>200025</xdr:rowOff>
    </xdr:to>
    <xdr:sp macro="" textlink="">
      <xdr:nvSpPr>
        <xdr:cNvPr id="185" name="Text Box 9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305085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" name="1 CuadroTexto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62000" y="43943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" name="3 CuadroTexto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" name="5 CuadroTexto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" name="5 CuadroTexto" hidden="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" name="5 CuadroTexto" hidden="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" name="5 CuadroTexto" hidden="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" name="5 CuadroTexto" hidden="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5" name="5 CuadroTexto" hidden="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7" name="5 CuadroTexto" hidden="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62000" y="47331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9" name="5 CuadroTexto" hidden="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1" name="5 CuadroTexto" hidden="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3" name="5 CuadroTexto" hidden="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5" name="5 CuadroTexto" hidden="1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7" name="5 CuadroTexto" hidden="1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29" name="5 CuadroTexto" hidden="1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31" name="5 CuadroTexto" hidden="1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33" name="5 CuadroTexto" hidden="1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35" name="5 CuadroTexto" hidden="1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37" name="5 CuadroTexto" hidden="1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39" name="5 CuadroTexto" hidden="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1" name="5 CuadroTexto" hidden="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/>
      </xdr:nvSpPr>
      <xdr:spPr>
        <a:xfrm>
          <a:off x="762000" y="5153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3" name="5 CuadroTexto" hidden="1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5" name="5 CuadroTexto" hidden="1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7" name="5 CuadroTexto" hidden="1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49" name="5 CuadroTexto" hidden="1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1" name="5 CuadroTexto" hidden="1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3" name="5 CuadroTexto" hidden="1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5" name="5 CuadroTexto" hidden="1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7" name="5 CuadroTexto" hidden="1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59" name="5 CuadroTexto" hidden="1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1" name="5 CuadroTexto" hidden="1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762000" y="4963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2" name="5 CuadroTexto" hidden="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4" name="5 CuadroTexto" hidden="1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6" name="5 CuadroTexto" hidden="1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 txBox="1"/>
      </xdr:nvSpPr>
      <xdr:spPr>
        <a:xfrm>
          <a:off x="762000" y="51536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8" name="2 CuadroTexto" hidden="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 txBox="1"/>
      </xdr:nvSpPr>
      <xdr:spPr>
        <a:xfrm>
          <a:off x="762000" y="43943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69" name="5 CuadroTexto" hidden="1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1" name="5 CuadroTexto" hidden="1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3" name="5 CuadroTexto" hidden="1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5" name="5 CuadroTexto" hidden="1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7" name="5 CuadroTexto" hidden="1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79" name="5 CuadroTexto" hidden="1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81" name="5 CuadroTexto" hidden="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83" name="5 CuadroTexto" hidden="1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85" name="5 CuadroTexto" hidden="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87" name="5 CuadroTexto" hidden="1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89" name="5 CuadroTexto" hidden="1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1" name="5 CuadroTexto" hidden="1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3" name="5 CuadroTexto" hidden="1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5" name="5 CuadroTexto" hidden="1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7" name="5 CuadroTexto" hidden="1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99" name="5 CuadroTexto" hidden="1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/>
      </xdr:nvSpPr>
      <xdr:spPr>
        <a:xfrm>
          <a:off x="762000" y="511844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0" name="5 CuadroTexto" hidden="1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762000" y="51434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2" name="5 CuadroTexto" hidden="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/>
      </xdr:nvSpPr>
      <xdr:spPr>
        <a:xfrm>
          <a:off x="762000" y="51434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4" name="103 CuadroTexto" hidden="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/>
      </xdr:nvSpPr>
      <xdr:spPr>
        <a:xfrm>
          <a:off x="762000" y="44069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6" name="2 CuadroTexto" hidden="1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762000" y="44069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7" name="106 CuadroTexto" hidden="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/>
      </xdr:nvSpPr>
      <xdr:spPr>
        <a:xfrm>
          <a:off x="762000" y="44069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09" name="2 CuadroTexto" hidden="1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762000" y="440693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0" name="5 CuadroTexto" hidden="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2" name="5 CuadroTexto" hidden="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4" name="5 CuadroTexto" hidden="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6" name="5 CuadroTexto" hidden="1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18" name="5 CuadroTexto" hidden="1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20" name="5 CuadroTexto" hidden="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22" name="5 CuadroTexto" hidden="1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/>
      </xdr:nvSpPr>
      <xdr:spPr>
        <a:xfrm>
          <a:off x="762000" y="50384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24" name="5 CuadroTexto" hidden="1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26" name="5 CuadroTexto" hidden="1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28" name="5 CuadroTexto" hidden="1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0" name="5 CuadroTexto" hidden="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2" name="5 CuadroTexto" hidden="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4" name="5 CuadroTexto" hidden="1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6" name="5 CuadroTexto" hidden="1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762000" y="50889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38" name="5 CuadroTexto" hidden="1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 txBox="1"/>
      </xdr:nvSpPr>
      <xdr:spPr>
        <a:xfrm>
          <a:off x="762000" y="52032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40</xdr:row>
      <xdr:rowOff>0</xdr:rowOff>
    </xdr:from>
    <xdr:ext cx="184731" cy="264560"/>
    <xdr:sp macro="" textlink="">
      <xdr:nvSpPr>
        <xdr:cNvPr id="140" name="5 CuadroTexto" hidden="1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762000" y="520322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6" name="1 CuadroTexto" hidden="1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78" name="3 CuadroTexto" hidden="1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0" name="5 CuadroTexto" hidden="1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2" name="5 CuadroTexto" hidden="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4" name="5 CuadroTexto" hidden="1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6" name="5 CuadroTexto" hidden="1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88" name="5 CuadroTexto" hidden="1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0" name="5 CuadroTexto" hidden="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2" name="5 CuadroTexto" hidden="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4" name="5 CuadroTexto" hidden="1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6" name="5 CuadroTexto" hidden="1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98" name="5 CuadroTexto" hidden="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01" name="5 CuadroTexto" hidden="1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03" name="5 CuadroTexto" hidden="1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05" name="5 CuadroTexto" hidden="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08" name="5 CuadroTexto" hidden="1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1" name="5 CuadroTexto" hidden="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3" name="5 CuadroTexto" hidden="1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5" name="5 CuadroTexto" hidden="1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7" name="5 CuadroTexto" hidden="1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19" name="5 CuadroTexto" hidden="1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1" name="5 CuadroTexto" hidden="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3" name="5 CuadroTexto" hidden="1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5" name="5 CuadroTexto" hidden="1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7" name="5 CuadroTexto" hidden="1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29" name="5 CuadroTexto" hidden="1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1" name="5 CuadroTexto" hidden="1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3" name="5 CuadroTexto" hidden="1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5" name="5 CuadroTexto" hidden="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7" name="5 CuadroTexto" hidden="1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39" name="5 CuadroTexto" hidden="1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1" name="5 CuadroTexto" hidden="1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2" name="5 CuadroTexto" hidden="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3" name="5 CuadroTexto" hidden="1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4" name="2 CuadroTexto" hidden="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5" name="5 CuadroTexto" hidden="1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6" name="5 CuadroTexto" hidden="1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7" name="5 CuadroTexto" hidden="1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8" name="5 CuadroTexto" hidden="1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49" name="5 CuadroTexto" hidden="1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0" name="5 CuadroTexto" hidden="1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1" name="5 CuadroTexto" hidden="1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2" name="5 CuadroTexto" hidden="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3" name="5 CuadroTexto" hidden="1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4" name="5 CuadroTexto" hidden="1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5" name="5 CuadroTexto" hidden="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6" name="5 CuadroTexto" hidden="1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7" name="5 CuadroTexto" hidden="1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8" name="5 CuadroTexto" hidden="1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59" name="5 CuadroTexto" hidden="1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0" name="5 CuadroTexto" hidden="1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1" name="5 CuadroTexto" hidden="1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2" name="5 CuadroTexto" hidden="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3" name="103 CuadroTexto" hidden="1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4" name="2 CuadroTexto" hidden="1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5" name="106 CuadroTexto" hidden="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6" name="2 CuadroTexto" hidden="1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7" name="5 CuadroTexto" hidden="1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8" name="5 CuadroTexto" hidden="1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69" name="5 CuadroTexto" hidden="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0" name="5 CuadroTexto" hidden="1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1" name="5 CuadroTexto" hidden="1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2" name="5 CuadroTexto" hidden="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3" name="5 CuadroTexto" hidden="1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4" name="5 CuadroTexto" hidden="1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5" name="5 CuadroTexto" hidden="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6" name="5 CuadroTexto" hidden="1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7" name="5 CuadroTexto" hidden="1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8" name="5 CuadroTexto" hidden="1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79" name="5 CuadroTexto" hidden="1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80" name="5 CuadroTexto" hidden="1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81" name="5 CuadroTexto" hidden="1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56</xdr:row>
      <xdr:rowOff>0</xdr:rowOff>
    </xdr:from>
    <xdr:ext cx="184731" cy="264560"/>
    <xdr:sp macro="" textlink="">
      <xdr:nvSpPr>
        <xdr:cNvPr id="182" name="5 CuadroTexto" hidden="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29" name="1 CuadroTexto" hidden="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0" name="3 CuadroTexto" hidden="1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1" name="5 CuadroTexto" hidden="1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2" name="5 CuadroTexto" hidden="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3" name="5 CuadroTexto" hidden="1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4" name="5 CuadroTexto" hidden="1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5" name="5 CuadroTexto" hidden="1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6" name="5 CuadroTexto" hidden="1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7" name="5 CuadroTexto" hidden="1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8" name="5 CuadroTexto" hidden="1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39" name="5 CuadroTexto" hidden="1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0" name="5 CuadroTexto" hidden="1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1" name="5 CuadroTexto" hidden="1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2" name="5 CuadroTexto" hidden="1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3" name="5 CuadroTexto" hidden="1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4" name="5 CuadroTexto" hidden="1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5" name="5 CuadroTexto" hidden="1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6" name="5 CuadroTexto" hidden="1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7" name="5 CuadroTexto" hidden="1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8" name="5 CuadroTexto" hidden="1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49" name="5 CuadroTexto" hidden="1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0" name="5 CuadroTexto" hidden="1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1" name="5 CuadroTexto" hidden="1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2" name="5 CuadroTexto" hidden="1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3" name="5 CuadroTexto" hidden="1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4" name="5 CuadroTexto" hidden="1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5" name="5 CuadroTexto" hidden="1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6" name="5 CuadroTexto" hidden="1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7" name="5 CuadroTexto" hidden="1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8" name="5 CuadroTexto" hidden="1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59" name="5 CuadroTexto" hidden="1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0" name="5 CuadroTexto" hidden="1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1" name="5 CuadroTexto" hidden="1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2" name="5 CuadroTexto" hidden="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3" name="2 CuadroTexto" hidden="1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4" name="5 CuadroTexto" hidden="1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5" name="5 CuadroTexto" hidden="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6" name="5 CuadroTexto" hidden="1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7" name="5 CuadroTexto" hidden="1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8" name="5 CuadroTexto" hidden="1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69" name="5 CuadroTexto" hidden="1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0" name="5 CuadroTexto" hidden="1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1" name="5 CuadroTexto" hidden="1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2" name="5 CuadroTexto" hidden="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3" name="5 CuadroTexto" hidden="1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4" name="5 CuadroTexto" hidden="1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5" name="5 CuadroTexto" hidden="1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6" name="5 CuadroTexto" hidden="1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7" name="5 CuadroTexto" hidden="1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8" name="5 CuadroTexto" hidden="1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79" name="5 CuadroTexto" hidden="1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0" name="5 CuadroTexto" hidden="1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1" name="5 CuadroTexto" hidden="1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2" name="103 CuadroTexto" hidden="1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3" name="2 CuadroTexto" hidden="1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4" name="106 CuadroTexto" hidden="1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5" name="2 CuadroTexto" hidden="1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6" name="5 CuadroTexto" hidden="1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7" name="5 CuadroTexto" hidden="1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8" name="5 CuadroTexto" hidden="1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89" name="5 CuadroTexto" hidden="1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0" name="5 CuadroTexto" hidden="1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1" name="5 CuadroTexto" hidden="1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2" name="5 CuadroTexto" hidden="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3" name="5 CuadroTexto" hidden="1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4" name="5 CuadroTexto" hidden="1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5" name="5 CuadroTexto" hidden="1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6" name="5 CuadroTexto" hidden="1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7" name="5 CuadroTexto" hidden="1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8" name="5 CuadroTexto" hidden="1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399" name="5 CuadroTexto" hidden="1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0" name="5 CuadroTexto" hidden="1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1" name="5 CuadroTexto" hidden="1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 txBox="1"/>
      </xdr:nvSpPr>
      <xdr:spPr>
        <a:xfrm>
          <a:off x="762000" y="9324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2" name="1 CuadroTexto" hidden="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3" name="3 CuadroTexto" hidden="1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4" name="5 CuadroTexto" hidden="1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5" name="5 CuadroTexto" hidden="1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6" name="5 CuadroTexto" hidden="1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7" name="5 CuadroTexto" hidden="1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8" name="5 CuadroTexto" hidden="1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09" name="5 CuadroTexto" hidden="1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0" name="5 CuadroTexto" hidden="1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1" name="5 CuadroTexto" hidden="1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2" name="5 CuadroTexto" hidden="1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3" name="5 CuadroTexto" hidden="1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4" name="5 CuadroTexto" hidden="1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5" name="5 CuadroTexto" hidden="1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6" name="5 CuadroTexto" hidden="1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7" name="5 CuadroTexto" hidden="1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8" name="5 CuadroTexto" hidden="1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19" name="5 CuadroTexto" hidden="1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0" name="5 CuadroTexto" hidden="1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1" name="5 CuadroTexto" hidden="1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2" name="5 CuadroTexto" hidden="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3" name="5 CuadroTexto" hidden="1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4" name="5 CuadroTexto" hidden="1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5" name="5 CuadroTexto" hidden="1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6" name="5 CuadroTexto" hidden="1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7" name="5 CuadroTexto" hidden="1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8" name="5 CuadroTexto" hidden="1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29" name="5 CuadroTexto" hidden="1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0" name="5 CuadroTexto" hidden="1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1" name="5 CuadroTexto" hidden="1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2" name="5 CuadroTexto" hidden="1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3" name="5 CuadroTexto" hidden="1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4" name="5 CuadroTexto" hidden="1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5" name="5 CuadroTexto" hidden="1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6" name="2 CuadroTexto" hidden="1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7" name="5 CuadroTexto" hidden="1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8" name="5 CuadroTexto" hidden="1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39" name="5 CuadroTexto" hidden="1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0" name="5 CuadroTexto" hidden="1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1" name="5 CuadroTexto" hidden="1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2" name="5 CuadroTexto" hidden="1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3" name="5 CuadroTexto" hidden="1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4" name="5 CuadroTexto" hidden="1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5" name="5 CuadroTexto" hidden="1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6" name="5 CuadroTexto" hidden="1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7" name="5 CuadroTexto" hidden="1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8" name="5 CuadroTexto" hidden="1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49" name="5 CuadroTexto" hidden="1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0" name="5 CuadroTexto" hidden="1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1" name="5 CuadroTexto" hidden="1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2" name="5 CuadroTexto" hidden="1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3" name="5 CuadroTexto" hidden="1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4" name="5 CuadroTexto" hidden="1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5" name="103 CuadroTexto" hidden="1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6" name="2 CuadroTexto" hidden="1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7" name="106 CuadroTexto" hidden="1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8" name="2 CuadroTexto" hidden="1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59" name="5 CuadroTexto" hidden="1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0" name="5 CuadroTexto" hidden="1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1" name="5 CuadroTexto" hidden="1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2" name="5 CuadroTexto" hidden="1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3" name="5 CuadroTexto" hidden="1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4" name="5 CuadroTexto" hidden="1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5" name="5 CuadroTexto" hidden="1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6" name="5 CuadroTexto" hidden="1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7" name="5 CuadroTexto" hidden="1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8" name="5 CuadroTexto" hidden="1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69" name="5 CuadroTexto" hidden="1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70" name="5 CuadroTexto" hidden="1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71" name="5 CuadroTexto" hidden="1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72" name="5 CuadroTexto" hidden="1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73" name="5 CuadroTexto" hidden="1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89</xdr:row>
      <xdr:rowOff>0</xdr:rowOff>
    </xdr:from>
    <xdr:ext cx="184731" cy="264560"/>
    <xdr:sp macro="" textlink="">
      <xdr:nvSpPr>
        <xdr:cNvPr id="474" name="5 CuadroTexto" hidden="1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 txBox="1"/>
      </xdr:nvSpPr>
      <xdr:spPr>
        <a:xfrm>
          <a:off x="762000" y="13315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86" name="1 CuadroTexto" hidden="1">
          <a:extLst>
            <a:ext uri="{FF2B5EF4-FFF2-40B4-BE49-F238E27FC236}">
              <a16:creationId xmlns:a16="http://schemas.microsoft.com/office/drawing/2014/main" id="{00000000-0008-0000-0100-00004A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87" name="3 CuadroTexto" hidden="1">
          <a:extLst>
            <a:ext uri="{FF2B5EF4-FFF2-40B4-BE49-F238E27FC236}">
              <a16:creationId xmlns:a16="http://schemas.microsoft.com/office/drawing/2014/main" id="{00000000-0008-0000-0100-00004B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88" name="5 CuadroTexto" hidden="1">
          <a:extLst>
            <a:ext uri="{FF2B5EF4-FFF2-40B4-BE49-F238E27FC236}">
              <a16:creationId xmlns:a16="http://schemas.microsoft.com/office/drawing/2014/main" id="{00000000-0008-0000-0100-00004C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89" name="5 CuadroTexto" hidden="1">
          <a:extLst>
            <a:ext uri="{FF2B5EF4-FFF2-40B4-BE49-F238E27FC236}">
              <a16:creationId xmlns:a16="http://schemas.microsoft.com/office/drawing/2014/main" id="{00000000-0008-0000-0100-00004D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0" name="5 CuadroTexto" hidden="1">
          <a:extLst>
            <a:ext uri="{FF2B5EF4-FFF2-40B4-BE49-F238E27FC236}">
              <a16:creationId xmlns:a16="http://schemas.microsoft.com/office/drawing/2014/main" id="{00000000-0008-0000-0100-00004E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1" name="5 CuadroTexto" hidden="1">
          <a:extLst>
            <a:ext uri="{FF2B5EF4-FFF2-40B4-BE49-F238E27FC236}">
              <a16:creationId xmlns:a16="http://schemas.microsoft.com/office/drawing/2014/main" id="{00000000-0008-0000-0100-00004F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2" name="5 CuadroTexto" hidden="1">
          <a:extLst>
            <a:ext uri="{FF2B5EF4-FFF2-40B4-BE49-F238E27FC236}">
              <a16:creationId xmlns:a16="http://schemas.microsoft.com/office/drawing/2014/main" id="{00000000-0008-0000-0100-000050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3" name="5 CuadroTexto" hidden="1">
          <a:extLst>
            <a:ext uri="{FF2B5EF4-FFF2-40B4-BE49-F238E27FC236}">
              <a16:creationId xmlns:a16="http://schemas.microsoft.com/office/drawing/2014/main" id="{00000000-0008-0000-0100-000051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4" name="5 CuadroTexto" hidden="1">
          <a:extLst>
            <a:ext uri="{FF2B5EF4-FFF2-40B4-BE49-F238E27FC236}">
              <a16:creationId xmlns:a16="http://schemas.microsoft.com/office/drawing/2014/main" id="{00000000-0008-0000-0100-000052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5" name="5 CuadroTexto" hidden="1">
          <a:extLst>
            <a:ext uri="{FF2B5EF4-FFF2-40B4-BE49-F238E27FC236}">
              <a16:creationId xmlns:a16="http://schemas.microsoft.com/office/drawing/2014/main" id="{00000000-0008-0000-0100-000053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6" name="5 CuadroTexto" hidden="1">
          <a:extLst>
            <a:ext uri="{FF2B5EF4-FFF2-40B4-BE49-F238E27FC236}">
              <a16:creationId xmlns:a16="http://schemas.microsoft.com/office/drawing/2014/main" id="{00000000-0008-0000-0100-000054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7" name="5 CuadroTexto" hidden="1">
          <a:extLst>
            <a:ext uri="{FF2B5EF4-FFF2-40B4-BE49-F238E27FC236}">
              <a16:creationId xmlns:a16="http://schemas.microsoft.com/office/drawing/2014/main" id="{00000000-0008-0000-0100-000055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8" name="5 CuadroTexto" hidden="1">
          <a:extLst>
            <a:ext uri="{FF2B5EF4-FFF2-40B4-BE49-F238E27FC236}">
              <a16:creationId xmlns:a16="http://schemas.microsoft.com/office/drawing/2014/main" id="{00000000-0008-0000-0100-000056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599" name="5 CuadroTexto" hidden="1">
          <a:extLst>
            <a:ext uri="{FF2B5EF4-FFF2-40B4-BE49-F238E27FC236}">
              <a16:creationId xmlns:a16="http://schemas.microsoft.com/office/drawing/2014/main" id="{00000000-0008-0000-0100-000057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0" name="5 CuadroTexto" hidden="1">
          <a:extLst>
            <a:ext uri="{FF2B5EF4-FFF2-40B4-BE49-F238E27FC236}">
              <a16:creationId xmlns:a16="http://schemas.microsoft.com/office/drawing/2014/main" id="{00000000-0008-0000-0100-000058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1" name="5 CuadroTexto" hidden="1">
          <a:extLst>
            <a:ext uri="{FF2B5EF4-FFF2-40B4-BE49-F238E27FC236}">
              <a16:creationId xmlns:a16="http://schemas.microsoft.com/office/drawing/2014/main" id="{00000000-0008-0000-0100-000059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2" name="5 CuadroTexto" hidden="1">
          <a:extLst>
            <a:ext uri="{FF2B5EF4-FFF2-40B4-BE49-F238E27FC236}">
              <a16:creationId xmlns:a16="http://schemas.microsoft.com/office/drawing/2014/main" id="{00000000-0008-0000-0100-00005A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3" name="5 CuadroTexto" hidden="1">
          <a:extLst>
            <a:ext uri="{FF2B5EF4-FFF2-40B4-BE49-F238E27FC236}">
              <a16:creationId xmlns:a16="http://schemas.microsoft.com/office/drawing/2014/main" id="{00000000-0008-0000-0100-00005B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4" name="5 CuadroTexto" hidden="1">
          <a:extLst>
            <a:ext uri="{FF2B5EF4-FFF2-40B4-BE49-F238E27FC236}">
              <a16:creationId xmlns:a16="http://schemas.microsoft.com/office/drawing/2014/main" id="{00000000-0008-0000-0100-00005C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5" name="5 CuadroTexto" hidden="1">
          <a:extLst>
            <a:ext uri="{FF2B5EF4-FFF2-40B4-BE49-F238E27FC236}">
              <a16:creationId xmlns:a16="http://schemas.microsoft.com/office/drawing/2014/main" id="{00000000-0008-0000-0100-00005D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6" name="5 CuadroTexto" hidden="1">
          <a:extLst>
            <a:ext uri="{FF2B5EF4-FFF2-40B4-BE49-F238E27FC236}">
              <a16:creationId xmlns:a16="http://schemas.microsoft.com/office/drawing/2014/main" id="{00000000-0008-0000-0100-00005E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7" name="5 CuadroTexto" hidden="1">
          <a:extLst>
            <a:ext uri="{FF2B5EF4-FFF2-40B4-BE49-F238E27FC236}">
              <a16:creationId xmlns:a16="http://schemas.microsoft.com/office/drawing/2014/main" id="{00000000-0008-0000-0100-00005F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8" name="5 CuadroTexto" hidden="1">
          <a:extLst>
            <a:ext uri="{FF2B5EF4-FFF2-40B4-BE49-F238E27FC236}">
              <a16:creationId xmlns:a16="http://schemas.microsoft.com/office/drawing/2014/main" id="{00000000-0008-0000-0100-000060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09" name="5 CuadroTexto" hidden="1">
          <a:extLst>
            <a:ext uri="{FF2B5EF4-FFF2-40B4-BE49-F238E27FC236}">
              <a16:creationId xmlns:a16="http://schemas.microsoft.com/office/drawing/2014/main" id="{00000000-0008-0000-0100-000061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0" name="5 CuadroTexto" hidden="1">
          <a:extLst>
            <a:ext uri="{FF2B5EF4-FFF2-40B4-BE49-F238E27FC236}">
              <a16:creationId xmlns:a16="http://schemas.microsoft.com/office/drawing/2014/main" id="{00000000-0008-0000-0100-000062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1" name="5 CuadroTexto" hidden="1">
          <a:extLst>
            <a:ext uri="{FF2B5EF4-FFF2-40B4-BE49-F238E27FC236}">
              <a16:creationId xmlns:a16="http://schemas.microsoft.com/office/drawing/2014/main" id="{00000000-0008-0000-0100-000063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2" name="5 CuadroTexto" hidden="1">
          <a:extLst>
            <a:ext uri="{FF2B5EF4-FFF2-40B4-BE49-F238E27FC236}">
              <a16:creationId xmlns:a16="http://schemas.microsoft.com/office/drawing/2014/main" id="{00000000-0008-0000-0100-000064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3" name="5 CuadroTexto" hidden="1">
          <a:extLst>
            <a:ext uri="{FF2B5EF4-FFF2-40B4-BE49-F238E27FC236}">
              <a16:creationId xmlns:a16="http://schemas.microsoft.com/office/drawing/2014/main" id="{00000000-0008-0000-0100-000065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4" name="5 CuadroTexto" hidden="1">
          <a:extLst>
            <a:ext uri="{FF2B5EF4-FFF2-40B4-BE49-F238E27FC236}">
              <a16:creationId xmlns:a16="http://schemas.microsoft.com/office/drawing/2014/main" id="{00000000-0008-0000-0100-000066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5" name="5 CuadroTexto" hidden="1">
          <a:extLst>
            <a:ext uri="{FF2B5EF4-FFF2-40B4-BE49-F238E27FC236}">
              <a16:creationId xmlns:a16="http://schemas.microsoft.com/office/drawing/2014/main" id="{00000000-0008-0000-0100-000067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6" name="5 CuadroTexto" hidden="1">
          <a:extLst>
            <a:ext uri="{FF2B5EF4-FFF2-40B4-BE49-F238E27FC236}">
              <a16:creationId xmlns:a16="http://schemas.microsoft.com/office/drawing/2014/main" id="{00000000-0008-0000-0100-000068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7" name="5 CuadroTexto" hidden="1">
          <a:extLst>
            <a:ext uri="{FF2B5EF4-FFF2-40B4-BE49-F238E27FC236}">
              <a16:creationId xmlns:a16="http://schemas.microsoft.com/office/drawing/2014/main" id="{00000000-0008-0000-0100-000069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8" name="5 CuadroTexto" hidden="1">
          <a:extLst>
            <a:ext uri="{FF2B5EF4-FFF2-40B4-BE49-F238E27FC236}">
              <a16:creationId xmlns:a16="http://schemas.microsoft.com/office/drawing/2014/main" id="{00000000-0008-0000-0100-00006A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19" name="5 CuadroTexto" hidden="1">
          <a:extLst>
            <a:ext uri="{FF2B5EF4-FFF2-40B4-BE49-F238E27FC236}">
              <a16:creationId xmlns:a16="http://schemas.microsoft.com/office/drawing/2014/main" id="{00000000-0008-0000-0100-00006B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0" name="2 CuadroTexto" hidden="1">
          <a:extLst>
            <a:ext uri="{FF2B5EF4-FFF2-40B4-BE49-F238E27FC236}">
              <a16:creationId xmlns:a16="http://schemas.microsoft.com/office/drawing/2014/main" id="{00000000-0008-0000-0100-00006C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1" name="5 CuadroTexto" hidden="1">
          <a:extLst>
            <a:ext uri="{FF2B5EF4-FFF2-40B4-BE49-F238E27FC236}">
              <a16:creationId xmlns:a16="http://schemas.microsoft.com/office/drawing/2014/main" id="{00000000-0008-0000-0100-00006D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2" name="5 CuadroTexto" hidden="1">
          <a:extLst>
            <a:ext uri="{FF2B5EF4-FFF2-40B4-BE49-F238E27FC236}">
              <a16:creationId xmlns:a16="http://schemas.microsoft.com/office/drawing/2014/main" id="{00000000-0008-0000-0100-00006E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3" name="5 CuadroTexto" hidden="1">
          <a:extLst>
            <a:ext uri="{FF2B5EF4-FFF2-40B4-BE49-F238E27FC236}">
              <a16:creationId xmlns:a16="http://schemas.microsoft.com/office/drawing/2014/main" id="{00000000-0008-0000-0100-00006F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4" name="5 CuadroTexto" hidden="1">
          <a:extLst>
            <a:ext uri="{FF2B5EF4-FFF2-40B4-BE49-F238E27FC236}">
              <a16:creationId xmlns:a16="http://schemas.microsoft.com/office/drawing/2014/main" id="{00000000-0008-0000-0100-000070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5" name="5 CuadroTexto" hidden="1">
          <a:extLst>
            <a:ext uri="{FF2B5EF4-FFF2-40B4-BE49-F238E27FC236}">
              <a16:creationId xmlns:a16="http://schemas.microsoft.com/office/drawing/2014/main" id="{00000000-0008-0000-0100-000071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6" name="5 CuadroTexto" hidden="1">
          <a:extLst>
            <a:ext uri="{FF2B5EF4-FFF2-40B4-BE49-F238E27FC236}">
              <a16:creationId xmlns:a16="http://schemas.microsoft.com/office/drawing/2014/main" id="{00000000-0008-0000-0100-000072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7" name="5 CuadroTexto" hidden="1">
          <a:extLst>
            <a:ext uri="{FF2B5EF4-FFF2-40B4-BE49-F238E27FC236}">
              <a16:creationId xmlns:a16="http://schemas.microsoft.com/office/drawing/2014/main" id="{00000000-0008-0000-0100-000073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8" name="5 CuadroTexto" hidden="1">
          <a:extLst>
            <a:ext uri="{FF2B5EF4-FFF2-40B4-BE49-F238E27FC236}">
              <a16:creationId xmlns:a16="http://schemas.microsoft.com/office/drawing/2014/main" id="{00000000-0008-0000-0100-000074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29" name="5 CuadroTexto" hidden="1">
          <a:extLst>
            <a:ext uri="{FF2B5EF4-FFF2-40B4-BE49-F238E27FC236}">
              <a16:creationId xmlns:a16="http://schemas.microsoft.com/office/drawing/2014/main" id="{00000000-0008-0000-0100-000075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0" name="5 CuadroTexto" hidden="1">
          <a:extLst>
            <a:ext uri="{FF2B5EF4-FFF2-40B4-BE49-F238E27FC236}">
              <a16:creationId xmlns:a16="http://schemas.microsoft.com/office/drawing/2014/main" id="{00000000-0008-0000-0100-000076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1" name="5 CuadroTexto" hidden="1">
          <a:extLst>
            <a:ext uri="{FF2B5EF4-FFF2-40B4-BE49-F238E27FC236}">
              <a16:creationId xmlns:a16="http://schemas.microsoft.com/office/drawing/2014/main" id="{00000000-0008-0000-0100-000077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2" name="5 CuadroTexto" hidden="1">
          <a:extLst>
            <a:ext uri="{FF2B5EF4-FFF2-40B4-BE49-F238E27FC236}">
              <a16:creationId xmlns:a16="http://schemas.microsoft.com/office/drawing/2014/main" id="{00000000-0008-0000-0100-000078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3" name="5 CuadroTexto" hidden="1">
          <a:extLst>
            <a:ext uri="{FF2B5EF4-FFF2-40B4-BE49-F238E27FC236}">
              <a16:creationId xmlns:a16="http://schemas.microsoft.com/office/drawing/2014/main" id="{00000000-0008-0000-0100-000079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4" name="5 CuadroTexto" hidden="1">
          <a:extLst>
            <a:ext uri="{FF2B5EF4-FFF2-40B4-BE49-F238E27FC236}">
              <a16:creationId xmlns:a16="http://schemas.microsoft.com/office/drawing/2014/main" id="{00000000-0008-0000-0100-00007A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5" name="5 CuadroTexto" hidden="1">
          <a:extLst>
            <a:ext uri="{FF2B5EF4-FFF2-40B4-BE49-F238E27FC236}">
              <a16:creationId xmlns:a16="http://schemas.microsoft.com/office/drawing/2014/main" id="{00000000-0008-0000-0100-00007B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6" name="5 CuadroTexto" hidden="1">
          <a:extLst>
            <a:ext uri="{FF2B5EF4-FFF2-40B4-BE49-F238E27FC236}">
              <a16:creationId xmlns:a16="http://schemas.microsoft.com/office/drawing/2014/main" id="{00000000-0008-0000-0100-00007C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7" name="5 CuadroTexto" hidden="1">
          <a:extLst>
            <a:ext uri="{FF2B5EF4-FFF2-40B4-BE49-F238E27FC236}">
              <a16:creationId xmlns:a16="http://schemas.microsoft.com/office/drawing/2014/main" id="{00000000-0008-0000-0100-00007D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8" name="5 CuadroTexto" hidden="1">
          <a:extLst>
            <a:ext uri="{FF2B5EF4-FFF2-40B4-BE49-F238E27FC236}">
              <a16:creationId xmlns:a16="http://schemas.microsoft.com/office/drawing/2014/main" id="{00000000-0008-0000-0100-00007E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39" name="103 CuadroTexto" hidden="1">
          <a:extLst>
            <a:ext uri="{FF2B5EF4-FFF2-40B4-BE49-F238E27FC236}">
              <a16:creationId xmlns:a16="http://schemas.microsoft.com/office/drawing/2014/main" id="{00000000-0008-0000-0100-00007F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0" name="2 CuadroTexto" hidden="1">
          <a:extLst>
            <a:ext uri="{FF2B5EF4-FFF2-40B4-BE49-F238E27FC236}">
              <a16:creationId xmlns:a16="http://schemas.microsoft.com/office/drawing/2014/main" id="{00000000-0008-0000-0100-000080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1" name="106 CuadroTexto" hidden="1">
          <a:extLst>
            <a:ext uri="{FF2B5EF4-FFF2-40B4-BE49-F238E27FC236}">
              <a16:creationId xmlns:a16="http://schemas.microsoft.com/office/drawing/2014/main" id="{00000000-0008-0000-0100-000081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2" name="2 CuadroTexto" hidden="1">
          <a:extLst>
            <a:ext uri="{FF2B5EF4-FFF2-40B4-BE49-F238E27FC236}">
              <a16:creationId xmlns:a16="http://schemas.microsoft.com/office/drawing/2014/main" id="{00000000-0008-0000-0100-000082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3" name="5 CuadroTexto" hidden="1">
          <a:extLst>
            <a:ext uri="{FF2B5EF4-FFF2-40B4-BE49-F238E27FC236}">
              <a16:creationId xmlns:a16="http://schemas.microsoft.com/office/drawing/2014/main" id="{00000000-0008-0000-0100-000083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4" name="5 CuadroTexto" hidden="1">
          <a:extLst>
            <a:ext uri="{FF2B5EF4-FFF2-40B4-BE49-F238E27FC236}">
              <a16:creationId xmlns:a16="http://schemas.microsoft.com/office/drawing/2014/main" id="{00000000-0008-0000-0100-000084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5" name="5 CuadroTexto" hidden="1">
          <a:extLst>
            <a:ext uri="{FF2B5EF4-FFF2-40B4-BE49-F238E27FC236}">
              <a16:creationId xmlns:a16="http://schemas.microsoft.com/office/drawing/2014/main" id="{00000000-0008-0000-0100-000085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6" name="5 CuadroTexto" hidden="1">
          <a:extLst>
            <a:ext uri="{FF2B5EF4-FFF2-40B4-BE49-F238E27FC236}">
              <a16:creationId xmlns:a16="http://schemas.microsoft.com/office/drawing/2014/main" id="{00000000-0008-0000-0100-000086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7" name="5 CuadroTexto" hidden="1">
          <a:extLst>
            <a:ext uri="{FF2B5EF4-FFF2-40B4-BE49-F238E27FC236}">
              <a16:creationId xmlns:a16="http://schemas.microsoft.com/office/drawing/2014/main" id="{00000000-0008-0000-0100-000087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8" name="5 CuadroTexto" hidden="1">
          <a:extLst>
            <a:ext uri="{FF2B5EF4-FFF2-40B4-BE49-F238E27FC236}">
              <a16:creationId xmlns:a16="http://schemas.microsoft.com/office/drawing/2014/main" id="{00000000-0008-0000-0100-000088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49" name="5 CuadroTexto" hidden="1">
          <a:extLst>
            <a:ext uri="{FF2B5EF4-FFF2-40B4-BE49-F238E27FC236}">
              <a16:creationId xmlns:a16="http://schemas.microsoft.com/office/drawing/2014/main" id="{00000000-0008-0000-0100-000089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0" name="5 CuadroTexto" hidden="1">
          <a:extLst>
            <a:ext uri="{FF2B5EF4-FFF2-40B4-BE49-F238E27FC236}">
              <a16:creationId xmlns:a16="http://schemas.microsoft.com/office/drawing/2014/main" id="{00000000-0008-0000-0100-00008A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1" name="5 CuadroTexto" hidden="1">
          <a:extLst>
            <a:ext uri="{FF2B5EF4-FFF2-40B4-BE49-F238E27FC236}">
              <a16:creationId xmlns:a16="http://schemas.microsoft.com/office/drawing/2014/main" id="{00000000-0008-0000-0100-00008B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2" name="5 CuadroTexto" hidden="1">
          <a:extLst>
            <a:ext uri="{FF2B5EF4-FFF2-40B4-BE49-F238E27FC236}">
              <a16:creationId xmlns:a16="http://schemas.microsoft.com/office/drawing/2014/main" id="{00000000-0008-0000-0100-00008C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3" name="5 CuadroTexto" hidden="1">
          <a:extLst>
            <a:ext uri="{FF2B5EF4-FFF2-40B4-BE49-F238E27FC236}">
              <a16:creationId xmlns:a16="http://schemas.microsoft.com/office/drawing/2014/main" id="{00000000-0008-0000-0100-00008D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4" name="5 CuadroTexto" hidden="1">
          <a:extLst>
            <a:ext uri="{FF2B5EF4-FFF2-40B4-BE49-F238E27FC236}">
              <a16:creationId xmlns:a16="http://schemas.microsoft.com/office/drawing/2014/main" id="{00000000-0008-0000-0100-00008E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5" name="5 CuadroTexto" hidden="1">
          <a:extLst>
            <a:ext uri="{FF2B5EF4-FFF2-40B4-BE49-F238E27FC236}">
              <a16:creationId xmlns:a16="http://schemas.microsoft.com/office/drawing/2014/main" id="{00000000-0008-0000-0100-00008F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6" name="5 CuadroTexto" hidden="1">
          <a:extLst>
            <a:ext uri="{FF2B5EF4-FFF2-40B4-BE49-F238E27FC236}">
              <a16:creationId xmlns:a16="http://schemas.microsoft.com/office/drawing/2014/main" id="{00000000-0008-0000-0100-000090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7" name="5 CuadroTexto" hidden="1">
          <a:extLst>
            <a:ext uri="{FF2B5EF4-FFF2-40B4-BE49-F238E27FC236}">
              <a16:creationId xmlns:a16="http://schemas.microsoft.com/office/drawing/2014/main" id="{00000000-0008-0000-0100-000091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0</xdr:col>
      <xdr:colOff>647700</xdr:colOff>
      <xdr:row>101</xdr:row>
      <xdr:rowOff>0</xdr:rowOff>
    </xdr:from>
    <xdr:ext cx="184731" cy="264560"/>
    <xdr:sp macro="" textlink="">
      <xdr:nvSpPr>
        <xdr:cNvPr id="658" name="5 CuadroTexto" hidden="1">
          <a:extLst>
            <a:ext uri="{FF2B5EF4-FFF2-40B4-BE49-F238E27FC236}">
              <a16:creationId xmlns:a16="http://schemas.microsoft.com/office/drawing/2014/main" id="{00000000-0008-0000-0100-000092020000}"/>
            </a:ext>
          </a:extLst>
        </xdr:cNvPr>
        <xdr:cNvSpPr txBox="1"/>
      </xdr:nvSpPr>
      <xdr:spPr>
        <a:xfrm>
          <a:off x="647700" y="215794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5</xdr:col>
      <xdr:colOff>95250</xdr:colOff>
      <xdr:row>2</xdr:row>
      <xdr:rowOff>95251</xdr:rowOff>
    </xdr:from>
    <xdr:to>
      <xdr:col>7</xdr:col>
      <xdr:colOff>571500</xdr:colOff>
      <xdr:row>6</xdr:row>
      <xdr:rowOff>190501</xdr:rowOff>
    </xdr:to>
    <xdr:pic>
      <xdr:nvPicPr>
        <xdr:cNvPr id="476" name="Imagen 1">
          <a:extLst>
            <a:ext uri="{FF2B5EF4-FFF2-40B4-BE49-F238E27FC236}">
              <a16:creationId xmlns:a16="http://schemas.microsoft.com/office/drawing/2014/main" id="{31E065FE-F809-4FD5-9088-5BACB8336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875" y="714376"/>
          <a:ext cx="2730500" cy="139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1"/>
  <sheetViews>
    <sheetView showGridLines="0" view="pageBreakPreview" topLeftCell="A14" zoomScale="90" zoomScaleNormal="75" zoomScaleSheetLayoutView="90" workbookViewId="0">
      <selection activeCell="C16" sqref="C16:C17"/>
    </sheetView>
  </sheetViews>
  <sheetFormatPr baseColWidth="10" defaultColWidth="11.42578125" defaultRowHeight="12.75" x14ac:dyDescent="0.2"/>
  <cols>
    <col min="1" max="2" width="33.5703125" style="106" customWidth="1"/>
    <col min="3" max="3" width="29.7109375" style="106" customWidth="1"/>
    <col min="4" max="4" width="29.85546875" style="106" customWidth="1"/>
    <col min="5" max="5" width="30.28515625" style="106" customWidth="1"/>
    <col min="6" max="6" width="27.42578125" style="106" customWidth="1"/>
    <col min="7" max="7" width="23.42578125" style="106" customWidth="1"/>
    <col min="8" max="8" width="18" style="106" customWidth="1"/>
    <col min="9" max="9" width="4.140625" style="106" customWidth="1"/>
    <col min="10" max="10" width="4" style="106" customWidth="1"/>
    <col min="11" max="11" width="5" style="106" customWidth="1"/>
    <col min="12" max="12" width="4.28515625" style="106" customWidth="1"/>
    <col min="13" max="13" width="16.7109375" style="107" customWidth="1"/>
    <col min="14" max="14" width="15.42578125" style="106" customWidth="1"/>
    <col min="15" max="15" width="17.85546875" style="106" customWidth="1"/>
    <col min="16" max="16" width="0.140625" style="18" customWidth="1"/>
    <col min="17" max="17" width="35" style="18" customWidth="1"/>
    <col min="18" max="16384" width="11.42578125" style="18"/>
  </cols>
  <sheetData>
    <row r="1" spans="1:17" ht="23.25" customHeight="1" thickBot="1" x14ac:dyDescent="0.25">
      <c r="A1" s="14"/>
      <c r="B1" s="15" t="s">
        <v>0</v>
      </c>
      <c r="C1" s="14"/>
      <c r="D1" s="14"/>
      <c r="E1" s="16"/>
      <c r="F1" s="16"/>
      <c r="G1" s="16"/>
      <c r="H1" s="16"/>
      <c r="I1" s="16"/>
      <c r="J1" s="16"/>
      <c r="K1" s="16"/>
      <c r="L1" s="16"/>
      <c r="M1" s="17"/>
      <c r="N1" s="16"/>
      <c r="O1" s="16"/>
    </row>
    <row r="2" spans="1:17" ht="23.25" customHeight="1" thickBot="1" x14ac:dyDescent="0.25">
      <c r="A2" s="14"/>
      <c r="B2" s="19" t="s">
        <v>1</v>
      </c>
      <c r="C2" s="14"/>
      <c r="D2" s="14"/>
      <c r="E2" s="16"/>
      <c r="F2" s="16"/>
      <c r="G2" s="16"/>
      <c r="H2" s="16"/>
      <c r="I2" s="16"/>
      <c r="J2" s="16"/>
      <c r="K2" s="16"/>
      <c r="L2" s="16"/>
      <c r="M2" s="17"/>
      <c r="N2" s="16"/>
      <c r="O2" s="16"/>
    </row>
    <row r="3" spans="1:17" ht="20.25" customHeight="1" thickBot="1" x14ac:dyDescent="0.3">
      <c r="A3" s="20" t="s">
        <v>2</v>
      </c>
      <c r="B3" s="21" t="s">
        <v>3</v>
      </c>
      <c r="C3" s="15" t="s">
        <v>4</v>
      </c>
      <c r="D3" s="14"/>
      <c r="E3" s="22"/>
      <c r="F3" s="22"/>
      <c r="G3" s="22"/>
      <c r="H3" s="22"/>
      <c r="I3" s="22"/>
      <c r="J3" s="22"/>
      <c r="K3" s="22"/>
      <c r="L3" s="16"/>
      <c r="M3" s="17"/>
      <c r="N3" s="16"/>
      <c r="O3" s="23"/>
    </row>
    <row r="4" spans="1:17" ht="16.5" customHeight="1" thickBot="1" x14ac:dyDescent="0.3">
      <c r="A4" s="24"/>
      <c r="B4" s="19" t="s">
        <v>1</v>
      </c>
      <c r="C4" s="16"/>
      <c r="D4" s="16"/>
      <c r="E4" s="14"/>
      <c r="F4" s="14"/>
      <c r="G4" s="14"/>
      <c r="H4" s="14"/>
      <c r="I4" s="14"/>
      <c r="J4" s="14"/>
      <c r="K4" s="14"/>
      <c r="L4" s="25"/>
      <c r="M4" s="25"/>
      <c r="N4" s="26"/>
      <c r="O4" s="27"/>
    </row>
    <row r="5" spans="1:17" ht="18" customHeight="1" thickBot="1" x14ac:dyDescent="0.3">
      <c r="A5" s="24" t="s">
        <v>5</v>
      </c>
      <c r="B5" s="21" t="s">
        <v>6</v>
      </c>
      <c r="C5" s="292" t="s">
        <v>4</v>
      </c>
      <c r="D5" s="292"/>
      <c r="E5" s="14"/>
      <c r="F5" s="14"/>
      <c r="G5" s="14"/>
      <c r="H5" s="14"/>
      <c r="I5" s="14"/>
      <c r="J5" s="14"/>
      <c r="K5" s="14"/>
      <c r="L5" s="25"/>
      <c r="M5" s="25"/>
      <c r="N5" s="26"/>
      <c r="O5" s="26"/>
    </row>
    <row r="6" spans="1:17" ht="16.5" customHeight="1" thickBot="1" x14ac:dyDescent="0.3">
      <c r="A6" s="24"/>
      <c r="B6" s="19" t="s">
        <v>1</v>
      </c>
      <c r="C6" s="16"/>
      <c r="D6" s="16"/>
      <c r="E6" s="14"/>
      <c r="F6" s="14"/>
      <c r="G6" s="14"/>
      <c r="H6" s="14"/>
      <c r="I6" s="14"/>
      <c r="J6" s="14"/>
      <c r="K6" s="14"/>
      <c r="L6" s="25"/>
      <c r="M6" s="25"/>
      <c r="N6" s="26"/>
      <c r="O6" s="26"/>
    </row>
    <row r="7" spans="1:17" ht="15.75" x14ac:dyDescent="0.25">
      <c r="A7" s="24" t="s">
        <v>7</v>
      </c>
      <c r="B7" s="21" t="s">
        <v>8</v>
      </c>
      <c r="C7" s="292" t="s">
        <v>9</v>
      </c>
      <c r="D7" s="292"/>
      <c r="E7" s="14"/>
      <c r="F7" s="14"/>
      <c r="G7" s="14"/>
      <c r="H7" s="28" t="s">
        <v>10</v>
      </c>
      <c r="I7" s="14"/>
      <c r="J7" s="14"/>
      <c r="K7" s="14"/>
      <c r="L7" s="25"/>
      <c r="M7" s="25"/>
      <c r="N7" s="26"/>
      <c r="O7" s="26"/>
    </row>
    <row r="8" spans="1:17" ht="18" customHeight="1" x14ac:dyDescent="0.25">
      <c r="A8" s="24"/>
      <c r="B8" s="29" t="s">
        <v>1</v>
      </c>
      <c r="C8" s="16"/>
      <c r="D8" s="16"/>
      <c r="E8" s="14"/>
      <c r="F8" s="14"/>
      <c r="G8" s="14"/>
      <c r="H8" s="14"/>
      <c r="I8" s="14"/>
      <c r="J8" s="14"/>
      <c r="K8" s="14"/>
      <c r="L8" s="25"/>
      <c r="M8" s="25"/>
      <c r="N8" s="26"/>
      <c r="O8" s="26"/>
    </row>
    <row r="9" spans="1:17" ht="20.25" customHeight="1" thickBot="1" x14ac:dyDescent="0.3">
      <c r="A9" s="24" t="s">
        <v>11</v>
      </c>
      <c r="B9" s="21" t="s">
        <v>12</v>
      </c>
      <c r="C9" s="292" t="s">
        <v>4</v>
      </c>
      <c r="D9" s="292"/>
      <c r="E9" s="14"/>
      <c r="F9" s="14"/>
      <c r="G9" s="14"/>
      <c r="H9" s="14"/>
      <c r="I9" s="14"/>
      <c r="J9" s="14"/>
      <c r="K9" s="14"/>
      <c r="L9" s="25"/>
      <c r="M9" s="25"/>
      <c r="N9" s="26"/>
      <c r="O9" s="26"/>
    </row>
    <row r="10" spans="1:17" ht="18.75" customHeight="1" thickBot="1" x14ac:dyDescent="0.3">
      <c r="A10" s="24"/>
      <c r="B10" s="30" t="s">
        <v>1</v>
      </c>
      <c r="C10" s="292"/>
      <c r="D10" s="292"/>
      <c r="E10" s="292"/>
      <c r="F10" s="292"/>
      <c r="G10" s="292"/>
      <c r="H10" s="292"/>
      <c r="I10" s="292"/>
      <c r="J10" s="292"/>
      <c r="K10" s="292"/>
      <c r="L10" s="25"/>
      <c r="M10" s="25"/>
      <c r="N10" s="26"/>
      <c r="O10" s="26"/>
    </row>
    <row r="11" spans="1:17" ht="36.75" customHeight="1" thickBot="1" x14ac:dyDescent="0.25">
      <c r="A11" s="31" t="s">
        <v>13</v>
      </c>
      <c r="B11" s="32" t="s">
        <v>14</v>
      </c>
      <c r="C11" s="293" t="s">
        <v>15</v>
      </c>
      <c r="D11" s="293"/>
      <c r="E11" s="293"/>
      <c r="F11" s="33"/>
      <c r="G11" s="34"/>
      <c r="H11" s="31"/>
      <c r="I11" s="31"/>
      <c r="J11" s="31"/>
      <c r="K11" s="31"/>
      <c r="L11" s="35"/>
      <c r="M11" s="35"/>
      <c r="N11" s="36"/>
      <c r="O11" s="36"/>
    </row>
    <row r="12" spans="1:17" ht="24.75" customHeight="1" x14ac:dyDescent="0.2">
      <c r="A12" s="290" t="s">
        <v>16</v>
      </c>
      <c r="B12" s="284" t="s">
        <v>17</v>
      </c>
      <c r="C12" s="284" t="s">
        <v>18</v>
      </c>
      <c r="D12" s="284" t="s">
        <v>19</v>
      </c>
      <c r="E12" s="284" t="s">
        <v>20</v>
      </c>
      <c r="F12" s="284" t="s">
        <v>21</v>
      </c>
      <c r="G12" s="284" t="s">
        <v>22</v>
      </c>
      <c r="H12" s="284" t="s">
        <v>23</v>
      </c>
      <c r="I12" s="284" t="s">
        <v>24</v>
      </c>
      <c r="J12" s="284"/>
      <c r="K12" s="284"/>
      <c r="L12" s="284"/>
      <c r="M12" s="286" t="s">
        <v>25</v>
      </c>
      <c r="N12" s="288" t="s">
        <v>26</v>
      </c>
      <c r="O12" s="275" t="s">
        <v>27</v>
      </c>
    </row>
    <row r="13" spans="1:17" ht="37.5" customHeight="1" x14ac:dyDescent="0.2">
      <c r="A13" s="291"/>
      <c r="B13" s="285"/>
      <c r="C13" s="285"/>
      <c r="D13" s="285"/>
      <c r="E13" s="285"/>
      <c r="F13" s="285"/>
      <c r="G13" s="285"/>
      <c r="H13" s="285"/>
      <c r="I13" s="37" t="s">
        <v>28</v>
      </c>
      <c r="J13" s="37" t="s">
        <v>29</v>
      </c>
      <c r="K13" s="37" t="s">
        <v>30</v>
      </c>
      <c r="L13" s="37" t="s">
        <v>31</v>
      </c>
      <c r="M13" s="287"/>
      <c r="N13" s="289"/>
      <c r="O13" s="276"/>
    </row>
    <row r="14" spans="1:17" ht="25.5" customHeight="1" x14ac:dyDescent="0.2">
      <c r="A14" s="277" t="s">
        <v>32</v>
      </c>
      <c r="B14" s="278"/>
      <c r="C14" s="278"/>
      <c r="D14" s="278"/>
      <c r="E14" s="38"/>
      <c r="F14" s="38"/>
      <c r="G14" s="39"/>
      <c r="H14" s="39"/>
      <c r="I14" s="40"/>
      <c r="J14" s="40"/>
      <c r="K14" s="40"/>
      <c r="L14" s="40"/>
      <c r="M14" s="41"/>
      <c r="N14" s="42"/>
      <c r="O14" s="43"/>
    </row>
    <row r="15" spans="1:17" ht="100.5" customHeight="1" x14ac:dyDescent="0.2">
      <c r="A15" s="279" t="s">
        <v>33</v>
      </c>
      <c r="B15" s="44" t="s">
        <v>34</v>
      </c>
      <c r="C15" s="44" t="s">
        <v>35</v>
      </c>
      <c r="D15" s="44" t="s">
        <v>36</v>
      </c>
      <c r="E15" s="44" t="s">
        <v>37</v>
      </c>
      <c r="F15" s="44" t="s">
        <v>38</v>
      </c>
      <c r="G15" s="45" t="s">
        <v>39</v>
      </c>
      <c r="H15" s="46" t="s">
        <v>40</v>
      </c>
      <c r="I15" s="47" t="s">
        <v>41</v>
      </c>
      <c r="J15" s="47" t="s">
        <v>41</v>
      </c>
      <c r="K15" s="47" t="s">
        <v>41</v>
      </c>
      <c r="L15" s="47" t="s">
        <v>41</v>
      </c>
      <c r="M15" s="48">
        <v>5000</v>
      </c>
      <c r="N15" s="49" t="s">
        <v>42</v>
      </c>
      <c r="O15" s="50" t="s">
        <v>43</v>
      </c>
      <c r="Q15" s="51"/>
    </row>
    <row r="16" spans="1:17" ht="85.5" customHeight="1" x14ac:dyDescent="0.2">
      <c r="A16" s="280"/>
      <c r="B16" s="44" t="s">
        <v>44</v>
      </c>
      <c r="C16" s="269" t="s">
        <v>45</v>
      </c>
      <c r="D16" s="282" t="s">
        <v>46</v>
      </c>
      <c r="E16" s="44" t="s">
        <v>47</v>
      </c>
      <c r="F16" s="44" t="s">
        <v>48</v>
      </c>
      <c r="G16" s="45"/>
      <c r="H16" s="46" t="s">
        <v>40</v>
      </c>
      <c r="I16" s="47"/>
      <c r="J16" s="47"/>
      <c r="K16" s="47"/>
      <c r="L16" s="47"/>
      <c r="M16" s="48">
        <v>5000</v>
      </c>
      <c r="N16" s="49"/>
      <c r="O16" s="50"/>
      <c r="Q16" s="52"/>
    </row>
    <row r="17" spans="1:17" ht="97.5" customHeight="1" x14ac:dyDescent="0.2">
      <c r="A17" s="53"/>
      <c r="B17" s="44"/>
      <c r="C17" s="281"/>
      <c r="D17" s="283"/>
      <c r="E17" s="44" t="s">
        <v>49</v>
      </c>
      <c r="F17" s="44" t="s">
        <v>50</v>
      </c>
      <c r="G17" s="45"/>
      <c r="H17" s="46" t="s">
        <v>40</v>
      </c>
      <c r="I17" s="47"/>
      <c r="J17" s="47"/>
      <c r="K17" s="47"/>
      <c r="L17" s="47"/>
      <c r="M17" s="48">
        <v>5000</v>
      </c>
      <c r="N17" s="49"/>
      <c r="O17" s="50"/>
      <c r="Q17" s="51"/>
    </row>
    <row r="18" spans="1:17" ht="85.5" customHeight="1" x14ac:dyDescent="0.2">
      <c r="A18" s="53"/>
      <c r="B18" s="44"/>
      <c r="C18" s="269" t="s">
        <v>51</v>
      </c>
      <c r="D18" s="54" t="s">
        <v>52</v>
      </c>
      <c r="E18" s="44" t="s">
        <v>53</v>
      </c>
      <c r="F18" s="44" t="s">
        <v>54</v>
      </c>
      <c r="G18" s="45"/>
      <c r="H18" s="46" t="s">
        <v>40</v>
      </c>
      <c r="I18" s="47"/>
      <c r="J18" s="47"/>
      <c r="K18" s="47"/>
      <c r="L18" s="47"/>
      <c r="M18" s="48">
        <v>5000</v>
      </c>
      <c r="N18" s="49"/>
      <c r="O18" s="50"/>
      <c r="Q18" s="51"/>
    </row>
    <row r="19" spans="1:17" ht="61.5" customHeight="1" x14ac:dyDescent="0.2">
      <c r="A19" s="53"/>
      <c r="B19" s="44"/>
      <c r="C19" s="281"/>
      <c r="D19" s="44" t="s">
        <v>55</v>
      </c>
      <c r="E19" s="44" t="s">
        <v>56</v>
      </c>
      <c r="F19" s="44"/>
      <c r="G19" s="45"/>
      <c r="H19" s="46" t="s">
        <v>40</v>
      </c>
      <c r="I19" s="47"/>
      <c r="J19" s="47"/>
      <c r="K19" s="47"/>
      <c r="L19" s="47"/>
      <c r="M19" s="48">
        <v>5000</v>
      </c>
      <c r="N19" s="49"/>
      <c r="O19" s="50"/>
      <c r="Q19" s="51"/>
    </row>
    <row r="20" spans="1:17" ht="81" customHeight="1" x14ac:dyDescent="0.2">
      <c r="A20" s="53"/>
      <c r="B20" s="44"/>
      <c r="C20" s="269" t="s">
        <v>57</v>
      </c>
      <c r="D20" s="44" t="s">
        <v>58</v>
      </c>
      <c r="E20" s="44" t="s">
        <v>59</v>
      </c>
      <c r="F20" s="44"/>
      <c r="G20" s="45"/>
      <c r="H20" s="46" t="s">
        <v>40</v>
      </c>
      <c r="I20" s="47"/>
      <c r="J20" s="47"/>
      <c r="K20" s="47"/>
      <c r="L20" s="47"/>
      <c r="M20" s="48">
        <v>5000</v>
      </c>
      <c r="N20" s="49"/>
      <c r="O20" s="50"/>
      <c r="Q20" s="55"/>
    </row>
    <row r="21" spans="1:17" ht="68.25" customHeight="1" thickBot="1" x14ac:dyDescent="0.25">
      <c r="A21" s="56"/>
      <c r="B21" s="57"/>
      <c r="C21" s="270"/>
      <c r="D21" s="57" t="s">
        <v>60</v>
      </c>
      <c r="E21" s="57" t="s">
        <v>61</v>
      </c>
      <c r="F21" s="57"/>
      <c r="G21" s="58"/>
      <c r="H21" s="59" t="s">
        <v>40</v>
      </c>
      <c r="I21" s="60"/>
      <c r="J21" s="60"/>
      <c r="K21" s="60"/>
      <c r="L21" s="60"/>
      <c r="M21" s="61">
        <v>5000</v>
      </c>
      <c r="N21" s="62"/>
      <c r="O21" s="63"/>
      <c r="Q21" s="55"/>
    </row>
    <row r="22" spans="1:17" ht="126.75" customHeight="1" x14ac:dyDescent="0.2">
      <c r="A22" s="64"/>
      <c r="B22" s="65"/>
      <c r="C22" s="65" t="s">
        <v>62</v>
      </c>
      <c r="D22" s="65" t="s">
        <v>63</v>
      </c>
      <c r="E22" s="65" t="s">
        <v>49</v>
      </c>
      <c r="F22" s="65" t="s">
        <v>64</v>
      </c>
      <c r="G22" s="66" t="s">
        <v>65</v>
      </c>
      <c r="H22" s="67" t="s">
        <v>40</v>
      </c>
      <c r="I22" s="68" t="s">
        <v>41</v>
      </c>
      <c r="J22" s="68" t="s">
        <v>41</v>
      </c>
      <c r="K22" s="68" t="s">
        <v>41</v>
      </c>
      <c r="L22" s="68" t="s">
        <v>41</v>
      </c>
      <c r="M22" s="69">
        <v>2500</v>
      </c>
      <c r="N22" s="70" t="s">
        <v>42</v>
      </c>
      <c r="O22" s="71" t="s">
        <v>43</v>
      </c>
      <c r="Q22" s="55"/>
    </row>
    <row r="23" spans="1:17" ht="76.5" customHeight="1" x14ac:dyDescent="0.2">
      <c r="A23" s="115"/>
      <c r="B23" s="72"/>
      <c r="C23" s="72" t="s">
        <v>66</v>
      </c>
      <c r="D23" s="72"/>
      <c r="E23" s="72"/>
      <c r="F23" s="72"/>
      <c r="G23" s="73"/>
      <c r="H23" s="271" t="s">
        <v>40</v>
      </c>
      <c r="I23" s="74"/>
      <c r="J23" s="74"/>
      <c r="K23" s="74"/>
      <c r="L23" s="74"/>
      <c r="M23" s="75">
        <v>2500</v>
      </c>
      <c r="N23" s="76"/>
      <c r="O23" s="77"/>
    </row>
    <row r="24" spans="1:17" ht="50.25" customHeight="1" x14ac:dyDescent="0.2">
      <c r="A24" s="115"/>
      <c r="B24" s="44"/>
      <c r="C24" s="44" t="s">
        <v>67</v>
      </c>
      <c r="D24" s="44"/>
      <c r="E24" s="44"/>
      <c r="F24" s="44"/>
      <c r="G24" s="78"/>
      <c r="H24" s="272"/>
      <c r="I24" s="47"/>
      <c r="J24" s="47"/>
      <c r="K24" s="47"/>
      <c r="L24" s="47"/>
      <c r="M24" s="48">
        <v>2500</v>
      </c>
      <c r="N24" s="49"/>
      <c r="O24" s="50"/>
    </row>
    <row r="25" spans="1:17" ht="103.5" customHeight="1" x14ac:dyDescent="0.2">
      <c r="A25" s="53"/>
      <c r="B25" s="44" t="s">
        <v>68</v>
      </c>
      <c r="C25" s="44" t="s">
        <v>69</v>
      </c>
      <c r="D25" s="44">
        <v>2</v>
      </c>
      <c r="E25" s="44" t="s">
        <v>70</v>
      </c>
      <c r="F25" s="78" t="s">
        <v>71</v>
      </c>
      <c r="G25" s="78" t="s">
        <v>72</v>
      </c>
      <c r="H25" s="46" t="s">
        <v>40</v>
      </c>
      <c r="I25" s="47" t="s">
        <v>41</v>
      </c>
      <c r="J25" s="47" t="s">
        <v>41</v>
      </c>
      <c r="K25" s="47" t="s">
        <v>41</v>
      </c>
      <c r="L25" s="47" t="s">
        <v>41</v>
      </c>
      <c r="M25" s="48">
        <v>8000</v>
      </c>
      <c r="N25" s="49" t="s">
        <v>42</v>
      </c>
      <c r="O25" s="50" t="s">
        <v>43</v>
      </c>
    </row>
    <row r="26" spans="1:17" ht="83.25" customHeight="1" x14ac:dyDescent="0.2">
      <c r="A26" s="79"/>
      <c r="B26" s="80" t="s">
        <v>73</v>
      </c>
      <c r="C26" s="44" t="s">
        <v>74</v>
      </c>
      <c r="D26" s="44" t="s">
        <v>75</v>
      </c>
      <c r="E26" s="108" t="s">
        <v>76</v>
      </c>
      <c r="F26" s="44" t="s">
        <v>77</v>
      </c>
      <c r="G26" s="81" t="s">
        <v>78</v>
      </c>
      <c r="H26" s="46" t="s">
        <v>40</v>
      </c>
      <c r="I26" s="47" t="s">
        <v>41</v>
      </c>
      <c r="J26" s="47" t="s">
        <v>41</v>
      </c>
      <c r="K26" s="47" t="s">
        <v>41</v>
      </c>
      <c r="L26" s="47" t="s">
        <v>41</v>
      </c>
      <c r="M26" s="48">
        <v>3000</v>
      </c>
      <c r="N26" s="49" t="s">
        <v>42</v>
      </c>
      <c r="O26" s="50" t="s">
        <v>79</v>
      </c>
    </row>
    <row r="27" spans="1:17" ht="59.25" customHeight="1" x14ac:dyDescent="0.2">
      <c r="A27" s="82"/>
      <c r="B27" s="83"/>
      <c r="C27" s="84"/>
      <c r="D27" s="72" t="s">
        <v>80</v>
      </c>
      <c r="E27" s="72" t="s">
        <v>81</v>
      </c>
      <c r="F27" s="73" t="s">
        <v>82</v>
      </c>
      <c r="G27" s="73" t="s">
        <v>83</v>
      </c>
      <c r="H27" s="114" t="s">
        <v>40</v>
      </c>
      <c r="I27" s="74" t="s">
        <v>41</v>
      </c>
      <c r="J27" s="74" t="s">
        <v>41</v>
      </c>
      <c r="K27" s="74" t="s">
        <v>41</v>
      </c>
      <c r="L27" s="74"/>
      <c r="M27" s="75">
        <v>1500</v>
      </c>
      <c r="N27" s="76" t="s">
        <v>42</v>
      </c>
      <c r="O27" s="77" t="s">
        <v>43</v>
      </c>
    </row>
    <row r="28" spans="1:17" ht="94.5" customHeight="1" x14ac:dyDescent="0.2">
      <c r="A28" s="82"/>
      <c r="B28" s="83"/>
      <c r="C28" s="84"/>
      <c r="D28" s="44" t="s">
        <v>84</v>
      </c>
      <c r="E28" s="44" t="s">
        <v>85</v>
      </c>
      <c r="F28" s="78" t="s">
        <v>86</v>
      </c>
      <c r="G28" s="78" t="s">
        <v>87</v>
      </c>
      <c r="H28" s="46" t="s">
        <v>88</v>
      </c>
      <c r="I28" s="47" t="s">
        <v>41</v>
      </c>
      <c r="J28" s="47"/>
      <c r="K28" s="47"/>
      <c r="L28" s="47"/>
      <c r="M28" s="48">
        <v>2500</v>
      </c>
      <c r="N28" s="49" t="s">
        <v>42</v>
      </c>
      <c r="O28" s="50" t="s">
        <v>43</v>
      </c>
    </row>
    <row r="29" spans="1:17" ht="90" customHeight="1" thickBot="1" x14ac:dyDescent="0.25">
      <c r="A29" s="85"/>
      <c r="B29" s="86"/>
      <c r="C29" s="86"/>
      <c r="D29" s="57" t="s">
        <v>89</v>
      </c>
      <c r="E29" s="57" t="s">
        <v>90</v>
      </c>
      <c r="F29" s="87" t="s">
        <v>91</v>
      </c>
      <c r="G29" s="87" t="s">
        <v>92</v>
      </c>
      <c r="H29" s="59" t="s">
        <v>88</v>
      </c>
      <c r="I29" s="60" t="s">
        <v>41</v>
      </c>
      <c r="J29" s="60" t="s">
        <v>41</v>
      </c>
      <c r="K29" s="60" t="s">
        <v>41</v>
      </c>
      <c r="L29" s="60" t="s">
        <v>41</v>
      </c>
      <c r="M29" s="61">
        <v>50000</v>
      </c>
      <c r="N29" s="62" t="s">
        <v>42</v>
      </c>
      <c r="O29" s="63" t="s">
        <v>93</v>
      </c>
    </row>
    <row r="30" spans="1:17" ht="72" customHeight="1" x14ac:dyDescent="0.2">
      <c r="A30" s="88"/>
      <c r="B30" s="116" t="s">
        <v>94</v>
      </c>
      <c r="C30" s="89"/>
      <c r="D30" s="116" t="s">
        <v>95</v>
      </c>
      <c r="E30" s="72" t="s">
        <v>96</v>
      </c>
      <c r="F30" s="73" t="s">
        <v>97</v>
      </c>
      <c r="G30" s="73"/>
      <c r="H30" s="114" t="s">
        <v>88</v>
      </c>
      <c r="I30" s="74"/>
      <c r="J30" s="74" t="s">
        <v>41</v>
      </c>
      <c r="K30" s="74"/>
      <c r="L30" s="74"/>
      <c r="M30" s="75">
        <v>2600</v>
      </c>
      <c r="N30" s="76" t="s">
        <v>42</v>
      </c>
      <c r="O30" s="77" t="s">
        <v>93</v>
      </c>
    </row>
    <row r="31" spans="1:17" ht="75.75" customHeight="1" thickBot="1" x14ac:dyDescent="0.25">
      <c r="A31" s="90"/>
      <c r="B31" s="91" t="s">
        <v>98</v>
      </c>
      <c r="C31" s="92"/>
      <c r="D31" s="87"/>
      <c r="E31" s="87"/>
      <c r="F31" s="87" t="s">
        <v>99</v>
      </c>
      <c r="G31" s="87"/>
      <c r="H31" s="59" t="s">
        <v>88</v>
      </c>
      <c r="I31" s="60" t="s">
        <v>41</v>
      </c>
      <c r="J31" s="60" t="s">
        <v>41</v>
      </c>
      <c r="K31" s="60" t="s">
        <v>41</v>
      </c>
      <c r="L31" s="60" t="s">
        <v>41</v>
      </c>
      <c r="M31" s="61">
        <v>1200</v>
      </c>
      <c r="N31" s="62" t="s">
        <v>42</v>
      </c>
      <c r="O31" s="63" t="s">
        <v>43</v>
      </c>
    </row>
    <row r="32" spans="1:17" ht="68.25" customHeight="1" x14ac:dyDescent="0.2">
      <c r="A32" s="88"/>
      <c r="B32" s="93"/>
      <c r="C32" s="73"/>
      <c r="D32" s="73"/>
      <c r="E32" s="73"/>
      <c r="F32" s="73" t="s">
        <v>100</v>
      </c>
      <c r="G32" s="73"/>
      <c r="H32" s="114" t="s">
        <v>40</v>
      </c>
      <c r="I32" s="74"/>
      <c r="J32" s="74" t="s">
        <v>41</v>
      </c>
      <c r="K32" s="74"/>
      <c r="L32" s="74"/>
      <c r="M32" s="75">
        <v>3500</v>
      </c>
      <c r="N32" s="76" t="s">
        <v>42</v>
      </c>
      <c r="O32" s="77" t="s">
        <v>43</v>
      </c>
    </row>
    <row r="33" spans="1:15" s="94" customFormat="1" ht="88.5" customHeight="1" x14ac:dyDescent="0.2">
      <c r="A33" s="79"/>
      <c r="B33" s="78" t="s">
        <v>101</v>
      </c>
      <c r="C33" s="78" t="s">
        <v>102</v>
      </c>
      <c r="D33" s="78" t="s">
        <v>103</v>
      </c>
      <c r="E33" s="78" t="s">
        <v>104</v>
      </c>
      <c r="F33" s="78" t="s">
        <v>105</v>
      </c>
      <c r="G33" s="78"/>
      <c r="H33" s="46" t="s">
        <v>106</v>
      </c>
      <c r="I33" s="47" t="s">
        <v>41</v>
      </c>
      <c r="J33" s="47"/>
      <c r="K33" s="47"/>
      <c r="L33" s="47"/>
      <c r="M33" s="48">
        <v>1500</v>
      </c>
      <c r="N33" s="49" t="s">
        <v>42</v>
      </c>
      <c r="O33" s="50" t="s">
        <v>107</v>
      </c>
    </row>
    <row r="34" spans="1:15" s="94" customFormat="1" ht="129.75" customHeight="1" x14ac:dyDescent="0.2">
      <c r="A34" s="9" t="s">
        <v>108</v>
      </c>
      <c r="B34" s="9" t="s">
        <v>109</v>
      </c>
      <c r="C34" s="9" t="s">
        <v>110</v>
      </c>
      <c r="D34" s="9" t="s">
        <v>111</v>
      </c>
      <c r="E34" s="9" t="s">
        <v>112</v>
      </c>
      <c r="F34" s="9" t="s">
        <v>113</v>
      </c>
      <c r="G34" s="10" t="s">
        <v>114</v>
      </c>
      <c r="H34" s="11" t="s">
        <v>115</v>
      </c>
      <c r="I34" s="8" t="s">
        <v>41</v>
      </c>
      <c r="J34" s="8" t="s">
        <v>41</v>
      </c>
      <c r="K34" s="8" t="s">
        <v>41</v>
      </c>
      <c r="L34" s="8" t="s">
        <v>41</v>
      </c>
      <c r="M34" s="12">
        <v>2327000</v>
      </c>
      <c r="N34" s="95" t="s">
        <v>116</v>
      </c>
      <c r="O34" s="13" t="s">
        <v>117</v>
      </c>
    </row>
    <row r="35" spans="1:15" s="94" customFormat="1" ht="78" customHeight="1" thickBot="1" x14ac:dyDescent="0.25">
      <c r="A35" s="9"/>
      <c r="B35" s="9"/>
      <c r="C35" s="9"/>
      <c r="D35" s="9"/>
      <c r="E35" s="9" t="s">
        <v>118</v>
      </c>
      <c r="F35" s="9" t="s">
        <v>113</v>
      </c>
      <c r="G35" s="10" t="s">
        <v>119</v>
      </c>
      <c r="H35" s="11" t="s">
        <v>115</v>
      </c>
      <c r="I35" s="8" t="s">
        <v>41</v>
      </c>
      <c r="J35" s="8" t="s">
        <v>41</v>
      </c>
      <c r="K35" s="8" t="s">
        <v>41</v>
      </c>
      <c r="L35" s="8" t="s">
        <v>41</v>
      </c>
      <c r="M35" s="12">
        <v>6600000</v>
      </c>
      <c r="N35" s="95" t="s">
        <v>116</v>
      </c>
      <c r="O35" s="13" t="s">
        <v>117</v>
      </c>
    </row>
    <row r="36" spans="1:15" s="102" customFormat="1" ht="32.25" customHeight="1" thickBot="1" x14ac:dyDescent="0.25">
      <c r="A36" s="273" t="s">
        <v>120</v>
      </c>
      <c r="B36" s="274"/>
      <c r="C36" s="274"/>
      <c r="D36" s="96"/>
      <c r="E36" s="96"/>
      <c r="F36" s="96"/>
      <c r="G36" s="97"/>
      <c r="H36" s="98"/>
      <c r="I36" s="99"/>
      <c r="J36" s="99"/>
      <c r="K36" s="99"/>
      <c r="L36" s="99"/>
      <c r="M36" s="100">
        <f>SUM(M15:M35)</f>
        <v>9043300</v>
      </c>
      <c r="N36" s="99"/>
      <c r="O36" s="101"/>
    </row>
    <row r="37" spans="1:15" s="105" customFormat="1" ht="30" customHeight="1" x14ac:dyDescent="0.2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4"/>
      <c r="N37" s="103"/>
      <c r="O37" s="103"/>
    </row>
    <row r="38" spans="1:15" s="105" customFormat="1" x14ac:dyDescent="0.2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4"/>
      <c r="N38" s="103"/>
      <c r="O38" s="103"/>
    </row>
    <row r="39" spans="1:15" s="105" customFormat="1" x14ac:dyDescent="0.2">
      <c r="A39" s="103"/>
      <c r="B39" s="103"/>
      <c r="C39" s="103"/>
      <c r="D39" s="103"/>
      <c r="E39" s="103"/>
      <c r="F39" s="103"/>
      <c r="G39" s="103" t="s">
        <v>121</v>
      </c>
      <c r="H39" s="103"/>
      <c r="I39" s="103"/>
      <c r="J39" s="103"/>
      <c r="K39" s="103"/>
      <c r="L39" s="103"/>
      <c r="M39" s="104"/>
      <c r="N39" s="103"/>
      <c r="O39" s="103"/>
    </row>
    <row r="40" spans="1:15" s="105" customFormat="1" x14ac:dyDescent="0.2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4"/>
      <c r="N40" s="103"/>
      <c r="O40" s="103"/>
    </row>
    <row r="41" spans="1:15" s="105" customFormat="1" x14ac:dyDescent="0.2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4"/>
      <c r="N41" s="103"/>
      <c r="O41" s="103"/>
    </row>
    <row r="42" spans="1:15" s="105" customFormat="1" x14ac:dyDescent="0.2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4"/>
      <c r="N42" s="103"/>
      <c r="O42" s="103"/>
    </row>
    <row r="43" spans="1:15" s="105" customFormat="1" x14ac:dyDescent="0.2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4"/>
      <c r="N43" s="103"/>
      <c r="O43" s="103"/>
    </row>
    <row r="44" spans="1:15" s="105" customFormat="1" x14ac:dyDescent="0.2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4"/>
      <c r="N44" s="103"/>
      <c r="O44" s="103"/>
    </row>
    <row r="45" spans="1:15" s="105" customFormat="1" x14ac:dyDescent="0.2">
      <c r="A45" s="103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4"/>
      <c r="N45" s="103"/>
      <c r="O45" s="103"/>
    </row>
    <row r="46" spans="1:15" s="105" customFormat="1" x14ac:dyDescent="0.2">
      <c r="A46" s="103"/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4"/>
      <c r="N46" s="103"/>
      <c r="O46" s="103"/>
    </row>
    <row r="47" spans="1:15" s="105" customFormat="1" x14ac:dyDescent="0.2">
      <c r="A47" s="103"/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4"/>
      <c r="N47" s="103"/>
      <c r="O47" s="103"/>
    </row>
    <row r="48" spans="1:15" s="105" customForma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4"/>
      <c r="N48" s="103"/>
      <c r="O48" s="103"/>
    </row>
    <row r="49" spans="1:15" s="105" customFormat="1" x14ac:dyDescent="0.2">
      <c r="A49" s="103"/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4"/>
      <c r="N49" s="103"/>
      <c r="O49" s="103"/>
    </row>
    <row r="50" spans="1:15" s="105" customFormat="1" x14ac:dyDescent="0.2">
      <c r="A50" s="103"/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4"/>
      <c r="N50" s="103"/>
      <c r="O50" s="103"/>
    </row>
    <row r="51" spans="1:15" s="105" customFormat="1" x14ac:dyDescent="0.2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4"/>
      <c r="N51" s="103"/>
      <c r="O51" s="103"/>
    </row>
    <row r="52" spans="1:15" s="105" customFormat="1" x14ac:dyDescent="0.2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4"/>
      <c r="N52" s="103"/>
      <c r="O52" s="103"/>
    </row>
    <row r="53" spans="1:15" s="105" customFormat="1" x14ac:dyDescent="0.2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4"/>
      <c r="N53" s="103"/>
      <c r="O53" s="103"/>
    </row>
    <row r="54" spans="1:15" s="105" customFormat="1" x14ac:dyDescent="0.2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4"/>
      <c r="N54" s="103"/>
      <c r="O54" s="103"/>
    </row>
    <row r="55" spans="1:15" s="105" customFormat="1" x14ac:dyDescent="0.2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4"/>
      <c r="N55" s="103"/>
      <c r="O55" s="103"/>
    </row>
    <row r="56" spans="1:15" s="105" customFormat="1" x14ac:dyDescent="0.2">
      <c r="A56" s="103"/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4"/>
      <c r="N56" s="103"/>
      <c r="O56" s="103"/>
    </row>
    <row r="57" spans="1:15" s="105" customFormat="1" x14ac:dyDescent="0.2">
      <c r="A57" s="103"/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4"/>
      <c r="N57" s="103"/>
      <c r="O57" s="103"/>
    </row>
    <row r="58" spans="1:15" s="105" customFormat="1" x14ac:dyDescent="0.2">
      <c r="A58" s="103"/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4"/>
      <c r="N58" s="103"/>
      <c r="O58" s="103"/>
    </row>
    <row r="59" spans="1:15" s="105" customFormat="1" x14ac:dyDescent="0.2">
      <c r="A59" s="103"/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4"/>
      <c r="N59" s="103"/>
      <c r="O59" s="103"/>
    </row>
    <row r="60" spans="1:15" s="105" customFormat="1" x14ac:dyDescent="0.2">
      <c r="A60" s="103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4"/>
      <c r="N60" s="103"/>
      <c r="O60" s="103"/>
    </row>
    <row r="61" spans="1:15" s="105" customFormat="1" x14ac:dyDescent="0.2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4"/>
      <c r="N61" s="103"/>
      <c r="O61" s="103"/>
    </row>
    <row r="62" spans="1:15" s="105" customFormat="1" x14ac:dyDescent="0.2">
      <c r="A62" s="103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4"/>
      <c r="N62" s="103"/>
      <c r="O62" s="103"/>
    </row>
    <row r="63" spans="1:15" s="105" customFormat="1" x14ac:dyDescent="0.2">
      <c r="A63" s="103"/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4"/>
      <c r="N63" s="103"/>
      <c r="O63" s="103"/>
    </row>
    <row r="64" spans="1:15" s="105" customFormat="1" x14ac:dyDescent="0.2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4"/>
      <c r="N64" s="103"/>
      <c r="O64" s="103"/>
    </row>
    <row r="65" spans="1:15" s="105" customFormat="1" x14ac:dyDescent="0.2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4"/>
      <c r="N65" s="103"/>
      <c r="O65" s="103"/>
    </row>
    <row r="66" spans="1:15" s="105" customFormat="1" x14ac:dyDescent="0.2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4"/>
      <c r="N66" s="103"/>
      <c r="O66" s="103"/>
    </row>
    <row r="67" spans="1:15" s="105" customFormat="1" x14ac:dyDescent="0.2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4"/>
      <c r="N67" s="103"/>
      <c r="O67" s="103"/>
    </row>
    <row r="68" spans="1:15" s="105" customFormat="1" x14ac:dyDescent="0.2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4"/>
      <c r="N68" s="103"/>
      <c r="O68" s="103"/>
    </row>
    <row r="69" spans="1:15" s="105" customFormat="1" x14ac:dyDescent="0.2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4"/>
      <c r="N69" s="103"/>
      <c r="O69" s="103"/>
    </row>
    <row r="70" spans="1:15" s="105" customFormat="1" x14ac:dyDescent="0.2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4"/>
      <c r="N70" s="103"/>
      <c r="O70" s="103"/>
    </row>
    <row r="71" spans="1:15" s="105" customFormat="1" x14ac:dyDescent="0.2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4"/>
      <c r="N71" s="103"/>
      <c r="O71" s="103"/>
    </row>
    <row r="72" spans="1:15" s="105" customFormat="1" x14ac:dyDescent="0.2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4"/>
      <c r="N72" s="103"/>
      <c r="O72" s="103"/>
    </row>
    <row r="73" spans="1:15" s="105" customFormat="1" x14ac:dyDescent="0.2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4"/>
      <c r="N73" s="103"/>
      <c r="O73" s="103"/>
    </row>
    <row r="74" spans="1:15" s="105" customFormat="1" x14ac:dyDescent="0.2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4"/>
      <c r="N74" s="103"/>
      <c r="O74" s="103"/>
    </row>
    <row r="75" spans="1:15" s="105" customFormat="1" x14ac:dyDescent="0.2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4"/>
      <c r="N75" s="103"/>
      <c r="O75" s="103"/>
    </row>
    <row r="76" spans="1:15" s="105" customFormat="1" x14ac:dyDescent="0.2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4"/>
      <c r="N76" s="103"/>
      <c r="O76" s="103"/>
    </row>
    <row r="77" spans="1:15" s="105" customFormat="1" x14ac:dyDescent="0.2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4"/>
      <c r="N77" s="103"/>
      <c r="O77" s="103"/>
    </row>
    <row r="78" spans="1:15" s="105" customFormat="1" x14ac:dyDescent="0.2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4"/>
      <c r="N78" s="103"/>
      <c r="O78" s="103"/>
    </row>
    <row r="79" spans="1:15" s="105" customFormat="1" x14ac:dyDescent="0.2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4"/>
      <c r="N79" s="103"/>
      <c r="O79" s="103"/>
    </row>
    <row r="80" spans="1:15" s="105" customFormat="1" x14ac:dyDescent="0.2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4"/>
      <c r="N80" s="103"/>
      <c r="O80" s="103"/>
    </row>
    <row r="81" spans="1:15" s="105" customFormat="1" x14ac:dyDescent="0.2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4"/>
      <c r="N81" s="103"/>
      <c r="O81" s="103"/>
    </row>
    <row r="82" spans="1:15" s="105" customFormat="1" x14ac:dyDescent="0.2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4"/>
      <c r="N82" s="103"/>
      <c r="O82" s="103"/>
    </row>
    <row r="83" spans="1:15" s="105" customFormat="1" x14ac:dyDescent="0.2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4"/>
      <c r="N83" s="103"/>
      <c r="O83" s="103"/>
    </row>
    <row r="84" spans="1:15" s="105" customFormat="1" x14ac:dyDescent="0.2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4"/>
      <c r="N84" s="103"/>
      <c r="O84" s="103"/>
    </row>
    <row r="85" spans="1:15" s="105" customFormat="1" x14ac:dyDescent="0.2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4"/>
      <c r="N85" s="103"/>
      <c r="O85" s="103"/>
    </row>
    <row r="86" spans="1:15" s="105" customFormat="1" x14ac:dyDescent="0.2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4"/>
      <c r="N86" s="103"/>
      <c r="O86" s="103"/>
    </row>
    <row r="87" spans="1:15" s="105" customFormat="1" x14ac:dyDescent="0.2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4"/>
      <c r="N87" s="103"/>
      <c r="O87" s="103"/>
    </row>
    <row r="88" spans="1:15" s="105" customFormat="1" x14ac:dyDescent="0.2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4"/>
      <c r="N88" s="103"/>
      <c r="O88" s="103"/>
    </row>
    <row r="89" spans="1:15" s="105" customFormat="1" x14ac:dyDescent="0.2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4"/>
      <c r="N89" s="103"/>
      <c r="O89" s="103"/>
    </row>
    <row r="90" spans="1:15" s="105" customFormat="1" x14ac:dyDescent="0.2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4"/>
      <c r="N90" s="103"/>
      <c r="O90" s="103"/>
    </row>
    <row r="91" spans="1:15" s="105" customFormat="1" x14ac:dyDescent="0.2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4"/>
      <c r="N91" s="103"/>
      <c r="O91" s="103"/>
    </row>
    <row r="92" spans="1:15" s="105" customFormat="1" x14ac:dyDescent="0.2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4"/>
      <c r="N92" s="103"/>
      <c r="O92" s="103"/>
    </row>
    <row r="93" spans="1:15" s="105" customFormat="1" x14ac:dyDescent="0.2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4"/>
      <c r="N93" s="103"/>
      <c r="O93" s="103"/>
    </row>
    <row r="94" spans="1:15" s="105" customFormat="1" x14ac:dyDescent="0.2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4"/>
      <c r="N94" s="103"/>
      <c r="O94" s="103"/>
    </row>
    <row r="95" spans="1:15" s="105" customFormat="1" x14ac:dyDescent="0.2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4"/>
      <c r="N95" s="103"/>
      <c r="O95" s="103"/>
    </row>
    <row r="96" spans="1:15" s="105" customFormat="1" x14ac:dyDescent="0.2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4"/>
      <c r="N96" s="103"/>
      <c r="O96" s="103"/>
    </row>
    <row r="97" spans="1:15" s="105" customFormat="1" x14ac:dyDescent="0.2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4"/>
      <c r="N97" s="103"/>
      <c r="O97" s="103"/>
    </row>
    <row r="98" spans="1:15" s="105" customFormat="1" x14ac:dyDescent="0.2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4"/>
      <c r="N98" s="103"/>
      <c r="O98" s="103"/>
    </row>
    <row r="99" spans="1:15" s="105" customFormat="1" x14ac:dyDescent="0.2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4"/>
      <c r="N99" s="103"/>
      <c r="O99" s="103"/>
    </row>
    <row r="100" spans="1:15" s="105" customFormat="1" x14ac:dyDescent="0.2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4"/>
      <c r="N100" s="103"/>
      <c r="O100" s="103"/>
    </row>
    <row r="101" spans="1:15" s="105" customFormat="1" x14ac:dyDescent="0.2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4"/>
      <c r="N101" s="103"/>
      <c r="O101" s="103"/>
    </row>
    <row r="102" spans="1:15" s="105" customFormat="1" x14ac:dyDescent="0.2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4"/>
      <c r="N102" s="103"/>
      <c r="O102" s="103"/>
    </row>
    <row r="103" spans="1:15" s="105" customFormat="1" x14ac:dyDescent="0.2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4"/>
      <c r="N103" s="103"/>
      <c r="O103" s="103"/>
    </row>
    <row r="104" spans="1:15" s="105" customFormat="1" x14ac:dyDescent="0.2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4"/>
      <c r="N104" s="103"/>
      <c r="O104" s="103"/>
    </row>
    <row r="105" spans="1:15" s="105" customFormat="1" x14ac:dyDescent="0.2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4"/>
      <c r="N105" s="103"/>
      <c r="O105" s="103"/>
    </row>
    <row r="106" spans="1:15" s="105" customFormat="1" x14ac:dyDescent="0.2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4"/>
      <c r="N106" s="103"/>
      <c r="O106" s="103"/>
    </row>
    <row r="107" spans="1:15" s="105" customFormat="1" x14ac:dyDescent="0.2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4"/>
      <c r="N107" s="103"/>
      <c r="O107" s="103"/>
    </row>
    <row r="108" spans="1:15" s="105" customFormat="1" x14ac:dyDescent="0.2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4"/>
      <c r="N108" s="103"/>
      <c r="O108" s="103"/>
    </row>
    <row r="109" spans="1:15" s="105" customFormat="1" x14ac:dyDescent="0.2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4"/>
      <c r="N109" s="103"/>
      <c r="O109" s="103"/>
    </row>
    <row r="110" spans="1:15" s="105" customFormat="1" x14ac:dyDescent="0.2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4"/>
      <c r="N110" s="103"/>
      <c r="O110" s="103"/>
    </row>
    <row r="111" spans="1:15" s="105" customFormat="1" x14ac:dyDescent="0.2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4"/>
      <c r="N111" s="103"/>
      <c r="O111" s="103"/>
    </row>
    <row r="112" spans="1:15" s="105" customFormat="1" x14ac:dyDescent="0.2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4"/>
      <c r="N112" s="103"/>
      <c r="O112" s="103"/>
    </row>
    <row r="113" spans="1:15" s="105" customFormat="1" x14ac:dyDescent="0.2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4"/>
      <c r="N113" s="103"/>
      <c r="O113" s="103"/>
    </row>
    <row r="114" spans="1:15" s="105" customFormat="1" x14ac:dyDescent="0.2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4"/>
      <c r="N114" s="103"/>
      <c r="O114" s="103"/>
    </row>
    <row r="115" spans="1:15" s="105" customFormat="1" x14ac:dyDescent="0.2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4"/>
      <c r="N115" s="103"/>
      <c r="O115" s="103"/>
    </row>
    <row r="116" spans="1:15" s="105" customFormat="1" x14ac:dyDescent="0.2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4"/>
      <c r="N116" s="103"/>
      <c r="O116" s="103"/>
    </row>
    <row r="117" spans="1:15" s="105" customFormat="1" x14ac:dyDescent="0.2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4"/>
      <c r="N117" s="103"/>
      <c r="O117" s="103"/>
    </row>
    <row r="118" spans="1:15" s="105" customFormat="1" x14ac:dyDescent="0.2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4"/>
      <c r="N118" s="103"/>
      <c r="O118" s="103"/>
    </row>
    <row r="119" spans="1:15" s="105" customFormat="1" x14ac:dyDescent="0.2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4"/>
      <c r="N119" s="103"/>
      <c r="O119" s="103"/>
    </row>
    <row r="120" spans="1:15" s="105" customFormat="1" x14ac:dyDescent="0.2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4"/>
      <c r="N120" s="103"/>
      <c r="O120" s="103"/>
    </row>
    <row r="121" spans="1:15" s="105" customFormat="1" x14ac:dyDescent="0.2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4"/>
      <c r="N121" s="103"/>
      <c r="O121" s="103"/>
    </row>
    <row r="122" spans="1:15" s="105" customFormat="1" x14ac:dyDescent="0.2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4"/>
      <c r="N122" s="103"/>
      <c r="O122" s="103"/>
    </row>
    <row r="123" spans="1:15" s="105" customFormat="1" x14ac:dyDescent="0.2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4"/>
      <c r="N123" s="103"/>
      <c r="O123" s="103"/>
    </row>
    <row r="124" spans="1:15" s="105" customFormat="1" x14ac:dyDescent="0.2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4"/>
      <c r="N124" s="103"/>
      <c r="O124" s="103"/>
    </row>
    <row r="125" spans="1:15" s="105" customFormat="1" x14ac:dyDescent="0.2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4"/>
      <c r="N125" s="103"/>
      <c r="O125" s="103"/>
    </row>
    <row r="126" spans="1:15" s="105" customFormat="1" x14ac:dyDescent="0.2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4"/>
      <c r="N126" s="103"/>
      <c r="O126" s="103"/>
    </row>
    <row r="127" spans="1:15" s="105" customFormat="1" x14ac:dyDescent="0.2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4"/>
      <c r="N127" s="103"/>
      <c r="O127" s="103"/>
    </row>
    <row r="128" spans="1:15" s="105" customFormat="1" x14ac:dyDescent="0.2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4"/>
      <c r="N128" s="103"/>
      <c r="O128" s="103"/>
    </row>
    <row r="129" spans="1:15" s="105" customFormat="1" x14ac:dyDescent="0.2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4"/>
      <c r="N129" s="103"/>
      <c r="O129" s="103"/>
    </row>
    <row r="130" spans="1:15" s="105" customFormat="1" x14ac:dyDescent="0.2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4"/>
      <c r="N130" s="103"/>
      <c r="O130" s="103"/>
    </row>
    <row r="131" spans="1:15" s="105" customFormat="1" x14ac:dyDescent="0.2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4"/>
      <c r="N131" s="103"/>
      <c r="O131" s="103"/>
    </row>
    <row r="132" spans="1:15" s="105" customFormat="1" x14ac:dyDescent="0.2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4"/>
      <c r="N132" s="103"/>
      <c r="O132" s="103"/>
    </row>
    <row r="133" spans="1:15" s="105" customFormat="1" x14ac:dyDescent="0.2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4"/>
      <c r="N133" s="103"/>
      <c r="O133" s="103"/>
    </row>
    <row r="134" spans="1:15" s="105" customFormat="1" x14ac:dyDescent="0.2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4"/>
      <c r="N134" s="103"/>
      <c r="O134" s="103"/>
    </row>
    <row r="135" spans="1:15" s="105" customFormat="1" x14ac:dyDescent="0.2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4"/>
      <c r="N135" s="103"/>
      <c r="O135" s="103"/>
    </row>
    <row r="136" spans="1:15" s="105" customFormat="1" x14ac:dyDescent="0.2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4"/>
      <c r="N136" s="103"/>
      <c r="O136" s="103"/>
    </row>
    <row r="137" spans="1:15" s="105" customFormat="1" x14ac:dyDescent="0.2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4"/>
      <c r="N137" s="103"/>
      <c r="O137" s="103"/>
    </row>
    <row r="138" spans="1:15" s="105" customFormat="1" x14ac:dyDescent="0.2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4"/>
      <c r="N138" s="103"/>
      <c r="O138" s="103"/>
    </row>
    <row r="139" spans="1:15" s="105" customFormat="1" x14ac:dyDescent="0.2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4"/>
      <c r="N139" s="103"/>
      <c r="O139" s="103"/>
    </row>
    <row r="140" spans="1:15" s="105" customFormat="1" x14ac:dyDescent="0.2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4"/>
      <c r="N140" s="103"/>
      <c r="O140" s="103"/>
    </row>
    <row r="141" spans="1:15" s="105" customFormat="1" x14ac:dyDescent="0.2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4"/>
      <c r="N141" s="103"/>
      <c r="O141" s="103"/>
    </row>
    <row r="142" spans="1:15" s="105" customFormat="1" x14ac:dyDescent="0.2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4"/>
      <c r="N142" s="103"/>
      <c r="O142" s="103"/>
    </row>
    <row r="143" spans="1:15" s="105" customFormat="1" x14ac:dyDescent="0.2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4"/>
      <c r="N143" s="103"/>
      <c r="O143" s="103"/>
    </row>
    <row r="144" spans="1:15" s="105" customFormat="1" x14ac:dyDescent="0.2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4"/>
      <c r="N144" s="103"/>
      <c r="O144" s="103"/>
    </row>
    <row r="145" spans="1:15" s="105" customFormat="1" x14ac:dyDescent="0.2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4"/>
      <c r="N145" s="103"/>
      <c r="O145" s="103"/>
    </row>
    <row r="146" spans="1:15" s="105" customFormat="1" x14ac:dyDescent="0.2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4"/>
      <c r="N146" s="103"/>
      <c r="O146" s="103"/>
    </row>
    <row r="147" spans="1:15" s="105" customFormat="1" x14ac:dyDescent="0.2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4"/>
      <c r="N147" s="103"/>
      <c r="O147" s="103"/>
    </row>
    <row r="148" spans="1:15" s="105" customFormat="1" x14ac:dyDescent="0.2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4"/>
      <c r="N148" s="103"/>
      <c r="O148" s="103"/>
    </row>
    <row r="149" spans="1:15" s="105" customFormat="1" x14ac:dyDescent="0.2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4"/>
      <c r="N149" s="103"/>
      <c r="O149" s="103"/>
    </row>
    <row r="150" spans="1:15" s="105" customFormat="1" x14ac:dyDescent="0.2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4"/>
      <c r="N150" s="103"/>
      <c r="O150" s="103"/>
    </row>
    <row r="151" spans="1:15" s="105" customFormat="1" x14ac:dyDescent="0.2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4"/>
      <c r="N151" s="103"/>
      <c r="O151" s="103"/>
    </row>
    <row r="152" spans="1:15" s="105" customFormat="1" x14ac:dyDescent="0.2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4"/>
      <c r="N152" s="103"/>
      <c r="O152" s="103"/>
    </row>
    <row r="153" spans="1:15" s="105" customFormat="1" x14ac:dyDescent="0.2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4"/>
      <c r="N153" s="103"/>
      <c r="O153" s="103"/>
    </row>
    <row r="154" spans="1:15" s="105" customFormat="1" x14ac:dyDescent="0.2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4"/>
      <c r="N154" s="103"/>
      <c r="O154" s="103"/>
    </row>
    <row r="155" spans="1:15" s="105" customFormat="1" x14ac:dyDescent="0.2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4"/>
      <c r="N155" s="103"/>
      <c r="O155" s="103"/>
    </row>
    <row r="156" spans="1:15" s="105" customFormat="1" x14ac:dyDescent="0.2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4"/>
      <c r="N156" s="103"/>
      <c r="O156" s="103"/>
    </row>
    <row r="157" spans="1:15" s="105" customFormat="1" x14ac:dyDescent="0.2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4"/>
      <c r="N157" s="103"/>
      <c r="O157" s="103"/>
    </row>
    <row r="158" spans="1:15" s="105" customFormat="1" x14ac:dyDescent="0.2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4"/>
      <c r="N158" s="103"/>
      <c r="O158" s="103"/>
    </row>
    <row r="159" spans="1:15" s="105" customFormat="1" x14ac:dyDescent="0.2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4"/>
      <c r="N159" s="103"/>
      <c r="O159" s="103"/>
    </row>
    <row r="160" spans="1:15" s="105" customFormat="1" x14ac:dyDescent="0.2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4"/>
      <c r="N160" s="103"/>
      <c r="O160" s="103"/>
    </row>
    <row r="161" spans="1:15" s="105" customFormat="1" x14ac:dyDescent="0.2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4"/>
      <c r="N161" s="103"/>
      <c r="O161" s="103"/>
    </row>
    <row r="162" spans="1:15" s="105" customFormat="1" x14ac:dyDescent="0.2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4"/>
      <c r="N162" s="103"/>
      <c r="O162" s="103"/>
    </row>
    <row r="163" spans="1:15" s="105" customFormat="1" x14ac:dyDescent="0.2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4"/>
      <c r="N163" s="103"/>
      <c r="O163" s="103"/>
    </row>
    <row r="164" spans="1:15" s="105" customFormat="1" x14ac:dyDescent="0.2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4"/>
      <c r="N164" s="103"/>
      <c r="O164" s="103"/>
    </row>
    <row r="165" spans="1:15" s="105" customFormat="1" x14ac:dyDescent="0.2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4"/>
      <c r="N165" s="103"/>
      <c r="O165" s="103"/>
    </row>
    <row r="166" spans="1:15" s="105" customFormat="1" x14ac:dyDescent="0.2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4"/>
      <c r="N166" s="103"/>
      <c r="O166" s="103"/>
    </row>
    <row r="167" spans="1:15" s="105" customFormat="1" x14ac:dyDescent="0.2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4"/>
      <c r="N167" s="103"/>
      <c r="O167" s="103"/>
    </row>
    <row r="168" spans="1:15" s="105" customFormat="1" x14ac:dyDescent="0.2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4"/>
      <c r="N168" s="103"/>
      <c r="O168" s="103"/>
    </row>
    <row r="169" spans="1:15" s="105" customFormat="1" x14ac:dyDescent="0.2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4"/>
      <c r="N169" s="103"/>
      <c r="O169" s="103"/>
    </row>
    <row r="170" spans="1:15" s="105" customFormat="1" x14ac:dyDescent="0.2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4"/>
      <c r="N170" s="103"/>
      <c r="O170" s="103"/>
    </row>
    <row r="171" spans="1:15" s="105" customFormat="1" x14ac:dyDescent="0.2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4"/>
      <c r="N171" s="103"/>
      <c r="O171" s="103"/>
    </row>
    <row r="172" spans="1:15" s="105" customFormat="1" x14ac:dyDescent="0.2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4"/>
      <c r="N172" s="103"/>
      <c r="O172" s="103"/>
    </row>
    <row r="173" spans="1:15" s="105" customFormat="1" x14ac:dyDescent="0.2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4"/>
      <c r="N173" s="103"/>
      <c r="O173" s="103"/>
    </row>
    <row r="174" spans="1:15" s="105" customFormat="1" x14ac:dyDescent="0.2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4"/>
      <c r="N174" s="103"/>
      <c r="O174" s="103"/>
    </row>
    <row r="175" spans="1:15" s="105" customFormat="1" x14ac:dyDescent="0.2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4"/>
      <c r="N175" s="103"/>
      <c r="O175" s="103"/>
    </row>
    <row r="176" spans="1:15" s="105" customFormat="1" x14ac:dyDescent="0.2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4"/>
      <c r="N176" s="103"/>
      <c r="O176" s="103"/>
    </row>
    <row r="177" spans="1:15" s="105" customFormat="1" x14ac:dyDescent="0.2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4"/>
      <c r="N177" s="103"/>
      <c r="O177" s="103"/>
    </row>
    <row r="178" spans="1:15" s="105" customFormat="1" x14ac:dyDescent="0.2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4"/>
      <c r="N178" s="103"/>
      <c r="O178" s="103"/>
    </row>
    <row r="179" spans="1:15" s="105" customFormat="1" x14ac:dyDescent="0.2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4"/>
      <c r="N179" s="103"/>
      <c r="O179" s="103"/>
    </row>
    <row r="180" spans="1:15" s="105" customFormat="1" x14ac:dyDescent="0.2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4"/>
      <c r="N180" s="103"/>
      <c r="O180" s="103"/>
    </row>
    <row r="181" spans="1:15" s="105" customFormat="1" x14ac:dyDescent="0.2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4"/>
      <c r="N181" s="103"/>
      <c r="O181" s="103"/>
    </row>
    <row r="182" spans="1:15" s="105" customFormat="1" x14ac:dyDescent="0.2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4"/>
      <c r="N182" s="103"/>
      <c r="O182" s="103"/>
    </row>
    <row r="183" spans="1:15" s="105" customFormat="1" x14ac:dyDescent="0.2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4"/>
      <c r="N183" s="103"/>
      <c r="O183" s="103"/>
    </row>
    <row r="184" spans="1:15" s="105" customFormat="1" x14ac:dyDescent="0.2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4"/>
      <c r="N184" s="103"/>
      <c r="O184" s="103"/>
    </row>
    <row r="185" spans="1:15" s="105" customFormat="1" x14ac:dyDescent="0.2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4"/>
      <c r="N185" s="103"/>
      <c r="O185" s="103"/>
    </row>
    <row r="186" spans="1:15" s="105" customFormat="1" x14ac:dyDescent="0.2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4"/>
      <c r="N186" s="103"/>
      <c r="O186" s="103"/>
    </row>
    <row r="187" spans="1:15" s="105" customFormat="1" x14ac:dyDescent="0.2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4"/>
      <c r="N187" s="103"/>
      <c r="O187" s="103"/>
    </row>
    <row r="188" spans="1:15" s="105" customFormat="1" x14ac:dyDescent="0.2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4"/>
      <c r="N188" s="103"/>
      <c r="O188" s="103"/>
    </row>
    <row r="189" spans="1:15" s="105" customFormat="1" x14ac:dyDescent="0.2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4"/>
      <c r="N189" s="103"/>
      <c r="O189" s="103"/>
    </row>
    <row r="190" spans="1:15" s="105" customFormat="1" x14ac:dyDescent="0.2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4"/>
      <c r="N190" s="103"/>
      <c r="O190" s="103"/>
    </row>
    <row r="191" spans="1:15" s="105" customFormat="1" x14ac:dyDescent="0.2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4"/>
      <c r="N191" s="103"/>
      <c r="O191" s="103"/>
    </row>
    <row r="192" spans="1:15" s="105" customFormat="1" x14ac:dyDescent="0.2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4"/>
      <c r="N192" s="103"/>
      <c r="O192" s="103"/>
    </row>
    <row r="193" spans="1:15" s="105" customFormat="1" x14ac:dyDescent="0.2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4"/>
      <c r="N193" s="103"/>
      <c r="O193" s="103"/>
    </row>
    <row r="194" spans="1:15" s="105" customFormat="1" x14ac:dyDescent="0.2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4"/>
      <c r="N194" s="103"/>
      <c r="O194" s="103"/>
    </row>
    <row r="195" spans="1:15" s="105" customFormat="1" x14ac:dyDescent="0.2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4"/>
      <c r="N195" s="103"/>
      <c r="O195" s="103"/>
    </row>
    <row r="196" spans="1:15" s="105" customFormat="1" x14ac:dyDescent="0.2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4"/>
      <c r="N196" s="103"/>
      <c r="O196" s="103"/>
    </row>
    <row r="197" spans="1:15" s="105" customFormat="1" x14ac:dyDescent="0.2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4"/>
      <c r="N197" s="103"/>
      <c r="O197" s="103"/>
    </row>
    <row r="198" spans="1:15" s="105" customFormat="1" x14ac:dyDescent="0.2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4"/>
      <c r="N198" s="103"/>
      <c r="O198" s="103"/>
    </row>
    <row r="199" spans="1:15" s="105" customFormat="1" x14ac:dyDescent="0.2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4"/>
      <c r="N199" s="103"/>
      <c r="O199" s="103"/>
    </row>
    <row r="200" spans="1:15" s="105" customFormat="1" x14ac:dyDescent="0.2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4"/>
      <c r="N200" s="103"/>
      <c r="O200" s="103"/>
    </row>
    <row r="201" spans="1:15" s="105" customFormat="1" x14ac:dyDescent="0.2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4"/>
      <c r="N201" s="103"/>
      <c r="O201" s="103"/>
    </row>
    <row r="202" spans="1:15" s="105" customFormat="1" x14ac:dyDescent="0.2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4"/>
      <c r="N202" s="103"/>
      <c r="O202" s="103"/>
    </row>
    <row r="203" spans="1:15" s="105" customFormat="1" x14ac:dyDescent="0.2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4"/>
      <c r="N203" s="103"/>
      <c r="O203" s="103"/>
    </row>
    <row r="204" spans="1:15" s="105" customFormat="1" x14ac:dyDescent="0.2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4"/>
      <c r="N204" s="103"/>
      <c r="O204" s="103"/>
    </row>
    <row r="205" spans="1:15" s="105" customFormat="1" x14ac:dyDescent="0.2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4"/>
      <c r="N205" s="103"/>
      <c r="O205" s="103"/>
    </row>
    <row r="206" spans="1:15" s="105" customFormat="1" x14ac:dyDescent="0.2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4"/>
      <c r="N206" s="103"/>
      <c r="O206" s="103"/>
    </row>
    <row r="207" spans="1:15" s="105" customFormat="1" x14ac:dyDescent="0.2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4"/>
      <c r="N207" s="103"/>
      <c r="O207" s="103"/>
    </row>
    <row r="208" spans="1:15" s="105" customFormat="1" x14ac:dyDescent="0.2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4"/>
      <c r="N208" s="103"/>
      <c r="O208" s="103"/>
    </row>
    <row r="209" spans="1:15" s="105" customFormat="1" x14ac:dyDescent="0.2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4"/>
      <c r="N209" s="103"/>
      <c r="O209" s="103"/>
    </row>
    <row r="210" spans="1:15" s="105" customFormat="1" x14ac:dyDescent="0.2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4"/>
      <c r="N210" s="103"/>
      <c r="O210" s="103"/>
    </row>
    <row r="211" spans="1:15" s="105" customFormat="1" x14ac:dyDescent="0.2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4"/>
      <c r="N211" s="103"/>
      <c r="O211" s="103"/>
    </row>
    <row r="212" spans="1:15" s="105" customFormat="1" x14ac:dyDescent="0.2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4"/>
      <c r="N212" s="103"/>
      <c r="O212" s="103"/>
    </row>
    <row r="213" spans="1:15" s="105" customFormat="1" x14ac:dyDescent="0.2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4"/>
      <c r="N213" s="103"/>
      <c r="O213" s="103"/>
    </row>
    <row r="214" spans="1:15" s="105" customFormat="1" x14ac:dyDescent="0.2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4"/>
      <c r="N214" s="103"/>
      <c r="O214" s="103"/>
    </row>
    <row r="215" spans="1:15" s="105" customFormat="1" x14ac:dyDescent="0.2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4"/>
      <c r="N215" s="103"/>
      <c r="O215" s="103"/>
    </row>
    <row r="216" spans="1:15" s="105" customFormat="1" x14ac:dyDescent="0.2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4"/>
      <c r="N216" s="103"/>
      <c r="O216" s="103"/>
    </row>
    <row r="217" spans="1:15" s="105" customFormat="1" x14ac:dyDescent="0.2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4"/>
      <c r="N217" s="103"/>
      <c r="O217" s="103"/>
    </row>
    <row r="218" spans="1:15" s="105" customFormat="1" x14ac:dyDescent="0.2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4"/>
      <c r="N218" s="103"/>
      <c r="O218" s="103"/>
    </row>
    <row r="219" spans="1:15" s="105" customFormat="1" x14ac:dyDescent="0.2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4"/>
      <c r="N219" s="103"/>
      <c r="O219" s="103"/>
    </row>
    <row r="220" spans="1:15" s="105" customFormat="1" x14ac:dyDescent="0.2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4"/>
      <c r="N220" s="103"/>
      <c r="O220" s="103"/>
    </row>
    <row r="221" spans="1:15" s="105" customFormat="1" x14ac:dyDescent="0.2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4"/>
      <c r="N221" s="103"/>
      <c r="O221" s="103"/>
    </row>
    <row r="222" spans="1:15" s="105" customFormat="1" x14ac:dyDescent="0.2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4"/>
      <c r="N222" s="103"/>
      <c r="O222" s="103"/>
    </row>
    <row r="223" spans="1:15" s="105" customFormat="1" x14ac:dyDescent="0.2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4"/>
      <c r="N223" s="103"/>
      <c r="O223" s="103"/>
    </row>
    <row r="224" spans="1:15" s="105" customFormat="1" x14ac:dyDescent="0.2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4"/>
      <c r="N224" s="103"/>
      <c r="O224" s="103"/>
    </row>
    <row r="225" spans="1:15" s="105" customFormat="1" x14ac:dyDescent="0.2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4"/>
      <c r="N225" s="103"/>
      <c r="O225" s="103"/>
    </row>
    <row r="226" spans="1:15" s="105" customFormat="1" x14ac:dyDescent="0.2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4"/>
      <c r="N226" s="103"/>
      <c r="O226" s="103"/>
    </row>
    <row r="227" spans="1:15" s="105" customFormat="1" x14ac:dyDescent="0.2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4"/>
      <c r="N227" s="103"/>
      <c r="O227" s="103"/>
    </row>
    <row r="228" spans="1:15" s="105" customFormat="1" x14ac:dyDescent="0.2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4"/>
      <c r="N228" s="103"/>
      <c r="O228" s="103"/>
    </row>
    <row r="229" spans="1:15" s="105" customFormat="1" x14ac:dyDescent="0.2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4"/>
      <c r="N229" s="103"/>
      <c r="O229" s="103"/>
    </row>
    <row r="230" spans="1:15" s="105" customFormat="1" x14ac:dyDescent="0.2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4"/>
      <c r="N230" s="103"/>
      <c r="O230" s="103"/>
    </row>
    <row r="231" spans="1:15" s="105" customFormat="1" x14ac:dyDescent="0.2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4"/>
      <c r="N231" s="103"/>
      <c r="O231" s="103"/>
    </row>
    <row r="232" spans="1:15" s="105" customFormat="1" x14ac:dyDescent="0.2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4"/>
      <c r="N232" s="103"/>
      <c r="O232" s="103"/>
    </row>
    <row r="233" spans="1:15" s="105" customFormat="1" x14ac:dyDescent="0.2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4"/>
      <c r="N233" s="103"/>
      <c r="O233" s="103"/>
    </row>
    <row r="234" spans="1:15" s="105" customFormat="1" x14ac:dyDescent="0.2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4"/>
      <c r="N234" s="103"/>
      <c r="O234" s="103"/>
    </row>
    <row r="235" spans="1:15" s="105" customFormat="1" x14ac:dyDescent="0.2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4"/>
      <c r="N235" s="103"/>
      <c r="O235" s="103"/>
    </row>
    <row r="236" spans="1:15" s="105" customFormat="1" x14ac:dyDescent="0.2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4"/>
      <c r="N236" s="103"/>
      <c r="O236" s="103"/>
    </row>
    <row r="237" spans="1:15" s="105" customFormat="1" x14ac:dyDescent="0.2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4"/>
      <c r="N237" s="103"/>
      <c r="O237" s="103"/>
    </row>
    <row r="238" spans="1:15" s="105" customFormat="1" x14ac:dyDescent="0.2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4"/>
      <c r="N238" s="103"/>
      <c r="O238" s="103"/>
    </row>
    <row r="239" spans="1:15" s="105" customFormat="1" x14ac:dyDescent="0.2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4"/>
      <c r="N239" s="103"/>
      <c r="O239" s="103"/>
    </row>
    <row r="240" spans="1:15" s="105" customFormat="1" x14ac:dyDescent="0.2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4"/>
      <c r="N240" s="103"/>
      <c r="O240" s="103"/>
    </row>
    <row r="241" spans="1:15" s="105" customFormat="1" x14ac:dyDescent="0.2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4"/>
      <c r="N241" s="103"/>
      <c r="O241" s="103"/>
    </row>
    <row r="242" spans="1:15" s="105" customFormat="1" x14ac:dyDescent="0.2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4"/>
      <c r="N242" s="103"/>
      <c r="O242" s="103"/>
    </row>
    <row r="243" spans="1:15" s="105" customFormat="1" x14ac:dyDescent="0.2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4"/>
      <c r="N243" s="103"/>
      <c r="O243" s="103"/>
    </row>
    <row r="244" spans="1:15" s="105" customFormat="1" x14ac:dyDescent="0.2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4"/>
      <c r="N244" s="103"/>
      <c r="O244" s="103"/>
    </row>
    <row r="245" spans="1:15" s="105" customFormat="1" x14ac:dyDescent="0.2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4"/>
      <c r="N245" s="103"/>
      <c r="O245" s="103"/>
    </row>
    <row r="246" spans="1:15" s="105" customFormat="1" x14ac:dyDescent="0.2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4"/>
      <c r="N246" s="103"/>
      <c r="O246" s="103"/>
    </row>
    <row r="247" spans="1:15" s="105" customFormat="1" x14ac:dyDescent="0.2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4"/>
      <c r="N247" s="103"/>
      <c r="O247" s="103"/>
    </row>
    <row r="248" spans="1:15" s="105" customFormat="1" x14ac:dyDescent="0.2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4"/>
      <c r="N248" s="103"/>
      <c r="O248" s="103"/>
    </row>
    <row r="249" spans="1:15" s="105" customFormat="1" x14ac:dyDescent="0.2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4"/>
      <c r="N249" s="103"/>
      <c r="O249" s="103"/>
    </row>
    <row r="250" spans="1:15" s="105" customFormat="1" x14ac:dyDescent="0.2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4"/>
      <c r="N250" s="103"/>
      <c r="O250" s="103"/>
    </row>
    <row r="251" spans="1:15" s="105" customFormat="1" x14ac:dyDescent="0.2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4"/>
      <c r="N251" s="103"/>
      <c r="O251" s="103"/>
    </row>
    <row r="252" spans="1:15" s="105" customFormat="1" x14ac:dyDescent="0.2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4"/>
      <c r="N252" s="103"/>
      <c r="O252" s="103"/>
    </row>
    <row r="253" spans="1:15" s="105" customFormat="1" x14ac:dyDescent="0.2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4"/>
      <c r="N253" s="103"/>
      <c r="O253" s="103"/>
    </row>
    <row r="254" spans="1:15" s="105" customFormat="1" x14ac:dyDescent="0.2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4"/>
      <c r="N254" s="103"/>
      <c r="O254" s="103"/>
    </row>
    <row r="255" spans="1:15" s="105" customFormat="1" x14ac:dyDescent="0.2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4"/>
      <c r="N255" s="103"/>
      <c r="O255" s="103"/>
    </row>
    <row r="256" spans="1:15" s="105" customFormat="1" x14ac:dyDescent="0.2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4"/>
      <c r="N256" s="103"/>
      <c r="O256" s="103"/>
    </row>
    <row r="257" spans="1:15" s="105" customFormat="1" x14ac:dyDescent="0.2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4"/>
      <c r="N257" s="103"/>
      <c r="O257" s="103"/>
    </row>
    <row r="258" spans="1:15" s="105" customFormat="1" x14ac:dyDescent="0.2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4"/>
      <c r="N258" s="103"/>
      <c r="O258" s="103"/>
    </row>
    <row r="259" spans="1:15" s="105" customFormat="1" x14ac:dyDescent="0.2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4"/>
      <c r="N259" s="103"/>
      <c r="O259" s="103"/>
    </row>
    <row r="260" spans="1:15" s="105" customFormat="1" x14ac:dyDescent="0.2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4"/>
      <c r="N260" s="103"/>
      <c r="O260" s="103"/>
    </row>
    <row r="261" spans="1:15" s="105" customFormat="1" x14ac:dyDescent="0.2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4"/>
      <c r="N261" s="103"/>
      <c r="O261" s="103"/>
    </row>
    <row r="262" spans="1:15" s="105" customFormat="1" x14ac:dyDescent="0.2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4"/>
      <c r="N262" s="103"/>
      <c r="O262" s="103"/>
    </row>
    <row r="263" spans="1:15" s="105" customFormat="1" x14ac:dyDescent="0.2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4"/>
      <c r="N263" s="103"/>
      <c r="O263" s="103"/>
    </row>
    <row r="264" spans="1:15" s="105" customFormat="1" x14ac:dyDescent="0.2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4"/>
      <c r="N264" s="103"/>
      <c r="O264" s="103"/>
    </row>
    <row r="265" spans="1:15" s="105" customFormat="1" x14ac:dyDescent="0.2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4"/>
      <c r="N265" s="103"/>
      <c r="O265" s="103"/>
    </row>
    <row r="266" spans="1:15" s="105" customFormat="1" x14ac:dyDescent="0.2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4"/>
      <c r="N266" s="103"/>
      <c r="O266" s="103"/>
    </row>
    <row r="267" spans="1:15" s="105" customFormat="1" x14ac:dyDescent="0.2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4"/>
      <c r="N267" s="103"/>
      <c r="O267" s="103"/>
    </row>
    <row r="268" spans="1:15" s="105" customFormat="1" x14ac:dyDescent="0.2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4"/>
      <c r="N268" s="103"/>
      <c r="O268" s="103"/>
    </row>
    <row r="269" spans="1:15" s="105" customFormat="1" x14ac:dyDescent="0.2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4"/>
      <c r="N269" s="103"/>
      <c r="O269" s="103"/>
    </row>
    <row r="270" spans="1:15" s="105" customFormat="1" x14ac:dyDescent="0.2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4"/>
      <c r="N270" s="103"/>
      <c r="O270" s="103"/>
    </row>
    <row r="271" spans="1:15" s="105" customFormat="1" x14ac:dyDescent="0.2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4"/>
      <c r="N271" s="103"/>
      <c r="O271" s="103"/>
    </row>
    <row r="272" spans="1:15" s="105" customFormat="1" x14ac:dyDescent="0.2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4"/>
      <c r="N272" s="103"/>
      <c r="O272" s="103"/>
    </row>
    <row r="273" spans="1:15" s="105" customFormat="1" x14ac:dyDescent="0.2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4"/>
      <c r="N273" s="103"/>
      <c r="O273" s="103"/>
    </row>
    <row r="274" spans="1:15" s="105" customFormat="1" x14ac:dyDescent="0.2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4"/>
      <c r="N274" s="103"/>
      <c r="O274" s="103"/>
    </row>
    <row r="275" spans="1:15" s="105" customFormat="1" x14ac:dyDescent="0.2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4"/>
      <c r="N275" s="103"/>
      <c r="O275" s="103"/>
    </row>
    <row r="276" spans="1:15" s="105" customFormat="1" x14ac:dyDescent="0.2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4"/>
      <c r="N276" s="103"/>
      <c r="O276" s="103"/>
    </row>
    <row r="277" spans="1:15" s="105" customFormat="1" x14ac:dyDescent="0.2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4"/>
      <c r="N277" s="103"/>
      <c r="O277" s="103"/>
    </row>
    <row r="278" spans="1:15" s="105" customFormat="1" x14ac:dyDescent="0.2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4"/>
      <c r="N278" s="103"/>
      <c r="O278" s="103"/>
    </row>
    <row r="279" spans="1:15" s="105" customFormat="1" x14ac:dyDescent="0.2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4"/>
      <c r="N279" s="103"/>
      <c r="O279" s="103"/>
    </row>
    <row r="280" spans="1:15" s="105" customFormat="1" x14ac:dyDescent="0.2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4"/>
      <c r="N280" s="103"/>
      <c r="O280" s="103"/>
    </row>
    <row r="281" spans="1:15" s="105" customFormat="1" x14ac:dyDescent="0.2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4"/>
      <c r="N281" s="103"/>
      <c r="O281" s="103"/>
    </row>
    <row r="282" spans="1:15" s="105" customFormat="1" x14ac:dyDescent="0.2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4"/>
      <c r="N282" s="103"/>
      <c r="O282" s="103"/>
    </row>
    <row r="283" spans="1:15" s="105" customFormat="1" x14ac:dyDescent="0.2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4"/>
      <c r="N283" s="103"/>
      <c r="O283" s="103"/>
    </row>
    <row r="284" spans="1:15" s="105" customFormat="1" x14ac:dyDescent="0.2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4"/>
      <c r="N284" s="103"/>
      <c r="O284" s="103"/>
    </row>
    <row r="285" spans="1:15" s="105" customFormat="1" x14ac:dyDescent="0.2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4"/>
      <c r="N285" s="103"/>
      <c r="O285" s="103"/>
    </row>
    <row r="286" spans="1:15" s="105" customFormat="1" x14ac:dyDescent="0.2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4"/>
      <c r="N286" s="103"/>
      <c r="O286" s="103"/>
    </row>
    <row r="287" spans="1:15" s="105" customFormat="1" x14ac:dyDescent="0.2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4"/>
      <c r="N287" s="103"/>
      <c r="O287" s="103"/>
    </row>
    <row r="288" spans="1:15" s="105" customFormat="1" x14ac:dyDescent="0.2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4"/>
      <c r="N288" s="103"/>
      <c r="O288" s="103"/>
    </row>
    <row r="289" spans="1:15" s="105" customFormat="1" x14ac:dyDescent="0.2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4"/>
      <c r="N289" s="103"/>
      <c r="O289" s="103"/>
    </row>
    <row r="290" spans="1:15" s="105" customFormat="1" x14ac:dyDescent="0.2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4"/>
      <c r="N290" s="103"/>
      <c r="O290" s="103"/>
    </row>
    <row r="291" spans="1:15" s="105" customFormat="1" x14ac:dyDescent="0.2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4"/>
      <c r="N291" s="103"/>
      <c r="O291" s="103"/>
    </row>
    <row r="292" spans="1:15" s="105" customFormat="1" x14ac:dyDescent="0.2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4"/>
      <c r="N292" s="103"/>
      <c r="O292" s="103"/>
    </row>
    <row r="293" spans="1:15" s="105" customFormat="1" x14ac:dyDescent="0.2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4"/>
      <c r="N293" s="103"/>
      <c r="O293" s="103"/>
    </row>
    <row r="294" spans="1:15" s="105" customFormat="1" x14ac:dyDescent="0.2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4"/>
      <c r="N294" s="103"/>
      <c r="O294" s="103"/>
    </row>
    <row r="295" spans="1:15" s="105" customFormat="1" x14ac:dyDescent="0.2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4"/>
      <c r="N295" s="103"/>
      <c r="O295" s="103"/>
    </row>
    <row r="296" spans="1:15" s="105" customFormat="1" x14ac:dyDescent="0.2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4"/>
      <c r="N296" s="103"/>
      <c r="O296" s="103"/>
    </row>
    <row r="297" spans="1:15" s="105" customFormat="1" x14ac:dyDescent="0.2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4"/>
      <c r="N297" s="103"/>
      <c r="O297" s="103"/>
    </row>
    <row r="298" spans="1:15" s="105" customFormat="1" x14ac:dyDescent="0.2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4"/>
      <c r="N298" s="103"/>
      <c r="O298" s="103"/>
    </row>
    <row r="299" spans="1:15" s="105" customFormat="1" x14ac:dyDescent="0.2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4"/>
      <c r="N299" s="103"/>
      <c r="O299" s="103"/>
    </row>
    <row r="300" spans="1:15" s="105" customFormat="1" x14ac:dyDescent="0.2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4"/>
      <c r="N300" s="103"/>
      <c r="O300" s="103"/>
    </row>
    <row r="301" spans="1:15" s="105" customFormat="1" x14ac:dyDescent="0.2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4"/>
      <c r="N301" s="103"/>
      <c r="O301" s="103"/>
    </row>
    <row r="302" spans="1:15" s="105" customFormat="1" x14ac:dyDescent="0.2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4"/>
      <c r="N302" s="103"/>
      <c r="O302" s="103"/>
    </row>
    <row r="303" spans="1:15" s="105" customFormat="1" x14ac:dyDescent="0.2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4"/>
      <c r="N303" s="103"/>
      <c r="O303" s="103"/>
    </row>
    <row r="304" spans="1:15" s="105" customFormat="1" x14ac:dyDescent="0.2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4"/>
      <c r="N304" s="103"/>
      <c r="O304" s="103"/>
    </row>
    <row r="305" spans="1:15" s="105" customFormat="1" x14ac:dyDescent="0.2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4"/>
      <c r="N305" s="103"/>
      <c r="O305" s="103"/>
    </row>
    <row r="306" spans="1:15" s="105" customFormat="1" x14ac:dyDescent="0.2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4"/>
      <c r="N306" s="103"/>
      <c r="O306" s="103"/>
    </row>
    <row r="307" spans="1:15" s="105" customFormat="1" x14ac:dyDescent="0.2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4"/>
      <c r="N307" s="103"/>
      <c r="O307" s="103"/>
    </row>
    <row r="308" spans="1:15" s="105" customFormat="1" x14ac:dyDescent="0.2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4"/>
      <c r="N308" s="103"/>
      <c r="O308" s="103"/>
    </row>
    <row r="309" spans="1:15" s="105" customFormat="1" x14ac:dyDescent="0.2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4"/>
      <c r="N309" s="103"/>
      <c r="O309" s="103"/>
    </row>
    <row r="310" spans="1:15" s="105" customFormat="1" x14ac:dyDescent="0.2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4"/>
      <c r="N310" s="103"/>
      <c r="O310" s="103"/>
    </row>
    <row r="311" spans="1:15" s="105" customFormat="1" x14ac:dyDescent="0.2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4"/>
      <c r="N311" s="103"/>
      <c r="O311" s="103"/>
    </row>
    <row r="312" spans="1:15" s="105" customFormat="1" x14ac:dyDescent="0.2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4"/>
      <c r="N312" s="103"/>
      <c r="O312" s="103"/>
    </row>
    <row r="313" spans="1:15" s="105" customFormat="1" x14ac:dyDescent="0.2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4"/>
      <c r="N313" s="103"/>
      <c r="O313" s="103"/>
    </row>
    <row r="314" spans="1:15" s="105" customFormat="1" x14ac:dyDescent="0.2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4"/>
      <c r="N314" s="103"/>
      <c r="O314" s="103"/>
    </row>
    <row r="315" spans="1:15" s="105" customFormat="1" x14ac:dyDescent="0.2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4"/>
      <c r="N315" s="103"/>
      <c r="O315" s="103"/>
    </row>
    <row r="316" spans="1:15" s="105" customFormat="1" x14ac:dyDescent="0.2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4"/>
      <c r="N316" s="103"/>
      <c r="O316" s="103"/>
    </row>
    <row r="317" spans="1:15" s="105" customFormat="1" x14ac:dyDescent="0.2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4"/>
      <c r="N317" s="103"/>
      <c r="O317" s="103"/>
    </row>
    <row r="318" spans="1:15" s="105" customFormat="1" x14ac:dyDescent="0.2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4"/>
      <c r="N318" s="103"/>
      <c r="O318" s="103"/>
    </row>
    <row r="319" spans="1:15" s="105" customFormat="1" x14ac:dyDescent="0.2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4"/>
      <c r="N319" s="103"/>
      <c r="O319" s="103"/>
    </row>
    <row r="320" spans="1:15" s="105" customFormat="1" x14ac:dyDescent="0.2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4"/>
      <c r="N320" s="103"/>
      <c r="O320" s="103"/>
    </row>
    <row r="321" spans="1:15" s="105" customFormat="1" x14ac:dyDescent="0.2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4"/>
      <c r="N321" s="103"/>
      <c r="O321" s="103"/>
    </row>
    <row r="322" spans="1:15" s="105" customFormat="1" x14ac:dyDescent="0.2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4"/>
      <c r="N322" s="103"/>
      <c r="O322" s="103"/>
    </row>
    <row r="323" spans="1:15" s="105" customFormat="1" x14ac:dyDescent="0.2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4"/>
      <c r="N323" s="103"/>
      <c r="O323" s="103"/>
    </row>
    <row r="324" spans="1:15" s="105" customFormat="1" x14ac:dyDescent="0.2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4"/>
      <c r="N324" s="103"/>
      <c r="O324" s="103"/>
    </row>
    <row r="325" spans="1:15" s="105" customFormat="1" x14ac:dyDescent="0.2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4"/>
      <c r="N325" s="103"/>
      <c r="O325" s="103"/>
    </row>
    <row r="326" spans="1:15" s="105" customFormat="1" x14ac:dyDescent="0.2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4"/>
      <c r="N326" s="103"/>
      <c r="O326" s="103"/>
    </row>
    <row r="327" spans="1:15" s="105" customFormat="1" x14ac:dyDescent="0.2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4"/>
      <c r="N327" s="103"/>
      <c r="O327" s="103"/>
    </row>
    <row r="328" spans="1:15" s="105" customFormat="1" x14ac:dyDescent="0.2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4"/>
      <c r="N328" s="103"/>
      <c r="O328" s="103"/>
    </row>
    <row r="329" spans="1:15" s="105" customFormat="1" x14ac:dyDescent="0.2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4"/>
      <c r="N329" s="103"/>
      <c r="O329" s="103"/>
    </row>
    <row r="330" spans="1:15" s="105" customFormat="1" x14ac:dyDescent="0.2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4"/>
      <c r="N330" s="103"/>
      <c r="O330" s="103"/>
    </row>
    <row r="331" spans="1:15" s="105" customFormat="1" x14ac:dyDescent="0.2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4"/>
      <c r="N331" s="103"/>
      <c r="O331" s="103"/>
    </row>
    <row r="332" spans="1:15" s="105" customFormat="1" x14ac:dyDescent="0.2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4"/>
      <c r="N332" s="103"/>
      <c r="O332" s="103"/>
    </row>
    <row r="333" spans="1:15" s="105" customFormat="1" x14ac:dyDescent="0.2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4"/>
      <c r="N333" s="103"/>
      <c r="O333" s="103"/>
    </row>
    <row r="334" spans="1:15" s="105" customFormat="1" x14ac:dyDescent="0.2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4"/>
      <c r="N334" s="103"/>
      <c r="O334" s="103"/>
    </row>
    <row r="335" spans="1:15" s="105" customFormat="1" x14ac:dyDescent="0.2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4"/>
      <c r="N335" s="103"/>
      <c r="O335" s="103"/>
    </row>
    <row r="336" spans="1:15" s="105" customFormat="1" x14ac:dyDescent="0.2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4"/>
      <c r="N336" s="103"/>
      <c r="O336" s="103"/>
    </row>
    <row r="337" spans="1:15" s="105" customFormat="1" x14ac:dyDescent="0.2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4"/>
      <c r="N337" s="103"/>
      <c r="O337" s="103"/>
    </row>
    <row r="338" spans="1:15" s="105" customFormat="1" x14ac:dyDescent="0.2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4"/>
      <c r="N338" s="103"/>
      <c r="O338" s="103"/>
    </row>
    <row r="339" spans="1:15" s="105" customFormat="1" x14ac:dyDescent="0.2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4"/>
      <c r="N339" s="103"/>
      <c r="O339" s="103"/>
    </row>
    <row r="340" spans="1:15" s="105" customFormat="1" x14ac:dyDescent="0.2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4"/>
      <c r="N340" s="103"/>
      <c r="O340" s="103"/>
    </row>
    <row r="341" spans="1:15" s="105" customFormat="1" x14ac:dyDescent="0.2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4"/>
      <c r="N341" s="103"/>
      <c r="O341" s="103"/>
    </row>
    <row r="342" spans="1:15" s="105" customFormat="1" x14ac:dyDescent="0.2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4"/>
      <c r="N342" s="103"/>
      <c r="O342" s="103"/>
    </row>
    <row r="343" spans="1:15" s="105" customFormat="1" x14ac:dyDescent="0.2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4"/>
      <c r="N343" s="103"/>
      <c r="O343" s="103"/>
    </row>
    <row r="344" spans="1:15" s="105" customFormat="1" x14ac:dyDescent="0.2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4"/>
      <c r="N344" s="103"/>
      <c r="O344" s="103"/>
    </row>
    <row r="345" spans="1:15" s="105" customFormat="1" x14ac:dyDescent="0.2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4"/>
      <c r="N345" s="103"/>
      <c r="O345" s="103"/>
    </row>
    <row r="346" spans="1:15" s="105" customFormat="1" x14ac:dyDescent="0.2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4"/>
      <c r="N346" s="103"/>
      <c r="O346" s="103"/>
    </row>
    <row r="347" spans="1:15" s="105" customFormat="1" x14ac:dyDescent="0.2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4"/>
      <c r="N347" s="103"/>
      <c r="O347" s="103"/>
    </row>
    <row r="348" spans="1:15" s="105" customFormat="1" x14ac:dyDescent="0.2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4"/>
      <c r="N348" s="103"/>
      <c r="O348" s="103"/>
    </row>
    <row r="349" spans="1:15" s="105" customFormat="1" x14ac:dyDescent="0.2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4"/>
      <c r="N349" s="103"/>
      <c r="O349" s="103"/>
    </row>
    <row r="350" spans="1:15" s="105" customFormat="1" x14ac:dyDescent="0.2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4"/>
      <c r="N350" s="103"/>
      <c r="O350" s="103"/>
    </row>
    <row r="351" spans="1:15" s="105" customFormat="1" x14ac:dyDescent="0.2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4"/>
      <c r="N351" s="103"/>
      <c r="O351" s="103"/>
    </row>
    <row r="352" spans="1:15" s="105" customFormat="1" x14ac:dyDescent="0.2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4"/>
      <c r="N352" s="103"/>
      <c r="O352" s="103"/>
    </row>
    <row r="353" spans="1:15" s="105" customFormat="1" x14ac:dyDescent="0.2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4"/>
      <c r="N353" s="103"/>
      <c r="O353" s="103"/>
    </row>
    <row r="354" spans="1:15" s="105" customFormat="1" x14ac:dyDescent="0.2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4"/>
      <c r="N354" s="103"/>
      <c r="O354" s="103"/>
    </row>
    <row r="355" spans="1:15" s="105" customFormat="1" x14ac:dyDescent="0.2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4"/>
      <c r="N355" s="103"/>
      <c r="O355" s="103"/>
    </row>
    <row r="356" spans="1:15" s="105" customFormat="1" x14ac:dyDescent="0.2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4"/>
      <c r="N356" s="103"/>
      <c r="O356" s="103"/>
    </row>
    <row r="357" spans="1:15" s="105" customFormat="1" x14ac:dyDescent="0.2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4"/>
      <c r="N357" s="103"/>
      <c r="O357" s="103"/>
    </row>
    <row r="358" spans="1:15" s="105" customFormat="1" x14ac:dyDescent="0.2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4"/>
      <c r="N358" s="103"/>
      <c r="O358" s="103"/>
    </row>
    <row r="359" spans="1:15" s="105" customFormat="1" x14ac:dyDescent="0.2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4"/>
      <c r="N359" s="103"/>
      <c r="O359" s="103"/>
    </row>
    <row r="360" spans="1:15" s="105" customFormat="1" x14ac:dyDescent="0.2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4"/>
      <c r="N360" s="103"/>
      <c r="O360" s="103"/>
    </row>
    <row r="361" spans="1:15" s="105" customFormat="1" x14ac:dyDescent="0.2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4"/>
      <c r="N361" s="103"/>
      <c r="O361" s="103"/>
    </row>
    <row r="362" spans="1:15" s="105" customFormat="1" x14ac:dyDescent="0.2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4"/>
      <c r="N362" s="103"/>
      <c r="O362" s="103"/>
    </row>
    <row r="363" spans="1:15" s="105" customFormat="1" x14ac:dyDescent="0.2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4"/>
      <c r="N363" s="103"/>
      <c r="O363" s="103"/>
    </row>
    <row r="364" spans="1:15" s="105" customFormat="1" x14ac:dyDescent="0.2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4"/>
      <c r="N364" s="103"/>
      <c r="O364" s="103"/>
    </row>
    <row r="365" spans="1:15" s="105" customFormat="1" x14ac:dyDescent="0.2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4"/>
      <c r="N365" s="103"/>
      <c r="O365" s="103"/>
    </row>
    <row r="366" spans="1:15" s="105" customFormat="1" x14ac:dyDescent="0.2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4"/>
      <c r="N366" s="103"/>
      <c r="O366" s="103"/>
    </row>
    <row r="367" spans="1:15" s="105" customFormat="1" x14ac:dyDescent="0.2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4"/>
      <c r="N367" s="103"/>
      <c r="O367" s="103"/>
    </row>
    <row r="368" spans="1:15" s="105" customFormat="1" x14ac:dyDescent="0.2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4"/>
      <c r="N368" s="103"/>
      <c r="O368" s="103"/>
    </row>
    <row r="369" spans="1:15" s="105" customFormat="1" x14ac:dyDescent="0.2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4"/>
      <c r="N369" s="103"/>
      <c r="O369" s="103"/>
    </row>
    <row r="370" spans="1:15" s="105" customFormat="1" x14ac:dyDescent="0.2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4"/>
      <c r="N370" s="103"/>
      <c r="O370" s="103"/>
    </row>
    <row r="371" spans="1:15" s="105" customFormat="1" x14ac:dyDescent="0.2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4"/>
      <c r="N371" s="103"/>
      <c r="O371" s="103"/>
    </row>
    <row r="372" spans="1:15" s="105" customFormat="1" x14ac:dyDescent="0.2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4"/>
      <c r="N372" s="103"/>
      <c r="O372" s="103"/>
    </row>
    <row r="373" spans="1:15" s="105" customFormat="1" x14ac:dyDescent="0.2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4"/>
      <c r="N373" s="103"/>
      <c r="O373" s="103"/>
    </row>
    <row r="374" spans="1:15" s="105" customFormat="1" x14ac:dyDescent="0.2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4"/>
      <c r="N374" s="103"/>
      <c r="O374" s="103"/>
    </row>
    <row r="375" spans="1:15" s="105" customFormat="1" x14ac:dyDescent="0.2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4"/>
      <c r="N375" s="103"/>
      <c r="O375" s="103"/>
    </row>
    <row r="376" spans="1:15" s="105" customFormat="1" x14ac:dyDescent="0.2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4"/>
      <c r="N376" s="103"/>
      <c r="O376" s="103"/>
    </row>
    <row r="377" spans="1:15" s="105" customFormat="1" x14ac:dyDescent="0.2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4"/>
      <c r="N377" s="103"/>
      <c r="O377" s="103"/>
    </row>
    <row r="378" spans="1:15" s="105" customFormat="1" x14ac:dyDescent="0.2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4"/>
      <c r="N378" s="103"/>
      <c r="O378" s="103"/>
    </row>
    <row r="379" spans="1:15" s="105" customFormat="1" x14ac:dyDescent="0.2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4"/>
      <c r="N379" s="103"/>
      <c r="O379" s="103"/>
    </row>
    <row r="380" spans="1:15" s="105" customFormat="1" x14ac:dyDescent="0.2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4"/>
      <c r="N380" s="103"/>
      <c r="O380" s="103"/>
    </row>
    <row r="381" spans="1:15" s="105" customFormat="1" x14ac:dyDescent="0.2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4"/>
      <c r="N381" s="103"/>
      <c r="O381" s="103"/>
    </row>
    <row r="382" spans="1:15" s="105" customFormat="1" x14ac:dyDescent="0.2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4"/>
      <c r="N382" s="103"/>
      <c r="O382" s="103"/>
    </row>
    <row r="383" spans="1:15" s="105" customFormat="1" x14ac:dyDescent="0.2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4"/>
      <c r="N383" s="103"/>
      <c r="O383" s="103"/>
    </row>
    <row r="384" spans="1:15" s="105" customFormat="1" x14ac:dyDescent="0.2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4"/>
      <c r="N384" s="103"/>
      <c r="O384" s="103"/>
    </row>
    <row r="385" spans="1:15" s="105" customFormat="1" x14ac:dyDescent="0.2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4"/>
      <c r="N385" s="103"/>
      <c r="O385" s="103"/>
    </row>
    <row r="386" spans="1:15" s="105" customFormat="1" x14ac:dyDescent="0.2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4"/>
      <c r="N386" s="103"/>
      <c r="O386" s="103"/>
    </row>
    <row r="387" spans="1:15" s="105" customFormat="1" x14ac:dyDescent="0.2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4"/>
      <c r="N387" s="103"/>
      <c r="O387" s="103"/>
    </row>
    <row r="388" spans="1:15" s="105" customFormat="1" x14ac:dyDescent="0.2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4"/>
      <c r="N388" s="103"/>
      <c r="O388" s="103"/>
    </row>
    <row r="389" spans="1:15" s="105" customFormat="1" x14ac:dyDescent="0.2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4"/>
      <c r="N389" s="103"/>
      <c r="O389" s="103"/>
    </row>
    <row r="390" spans="1:15" s="105" customFormat="1" x14ac:dyDescent="0.2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4"/>
      <c r="N390" s="103"/>
      <c r="O390" s="103"/>
    </row>
    <row r="391" spans="1:15" s="105" customFormat="1" x14ac:dyDescent="0.2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4"/>
      <c r="N391" s="103"/>
      <c r="O391" s="103"/>
    </row>
    <row r="392" spans="1:15" s="105" customFormat="1" x14ac:dyDescent="0.2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4"/>
      <c r="N392" s="103"/>
      <c r="O392" s="103"/>
    </row>
    <row r="393" spans="1:15" s="105" customFormat="1" x14ac:dyDescent="0.2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4"/>
      <c r="N393" s="103"/>
      <c r="O393" s="103"/>
    </row>
    <row r="394" spans="1:15" s="105" customFormat="1" x14ac:dyDescent="0.2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4"/>
      <c r="N394" s="103"/>
      <c r="O394" s="103"/>
    </row>
    <row r="395" spans="1:15" s="105" customFormat="1" x14ac:dyDescent="0.2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4"/>
      <c r="N395" s="103"/>
      <c r="O395" s="103"/>
    </row>
    <row r="396" spans="1:15" s="105" customFormat="1" x14ac:dyDescent="0.2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4"/>
      <c r="N396" s="103"/>
      <c r="O396" s="103"/>
    </row>
    <row r="397" spans="1:15" s="105" customFormat="1" x14ac:dyDescent="0.2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4"/>
      <c r="N397" s="103"/>
      <c r="O397" s="103"/>
    </row>
    <row r="398" spans="1:15" s="105" customFormat="1" x14ac:dyDescent="0.2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4"/>
      <c r="N398" s="103"/>
      <c r="O398" s="103"/>
    </row>
    <row r="399" spans="1:15" s="105" customFormat="1" x14ac:dyDescent="0.2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4"/>
      <c r="N399" s="103"/>
      <c r="O399" s="103"/>
    </row>
    <row r="400" spans="1:15" s="105" customFormat="1" x14ac:dyDescent="0.2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4"/>
      <c r="N400" s="103"/>
      <c r="O400" s="103"/>
    </row>
    <row r="401" spans="1:15" s="105" customFormat="1" x14ac:dyDescent="0.2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4"/>
      <c r="N401" s="103"/>
      <c r="O401" s="103"/>
    </row>
    <row r="402" spans="1:15" s="105" customFormat="1" x14ac:dyDescent="0.2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4"/>
      <c r="N402" s="103"/>
      <c r="O402" s="103"/>
    </row>
    <row r="403" spans="1:15" s="105" customFormat="1" x14ac:dyDescent="0.2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4"/>
      <c r="N403" s="103"/>
      <c r="O403" s="103"/>
    </row>
    <row r="404" spans="1:15" s="105" customFormat="1" x14ac:dyDescent="0.2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4"/>
      <c r="N404" s="103"/>
      <c r="O404" s="103"/>
    </row>
    <row r="405" spans="1:15" s="105" customFormat="1" x14ac:dyDescent="0.2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4"/>
      <c r="N405" s="103"/>
      <c r="O405" s="103"/>
    </row>
    <row r="406" spans="1:15" s="105" customFormat="1" x14ac:dyDescent="0.2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4"/>
      <c r="N406" s="103"/>
      <c r="O406" s="103"/>
    </row>
    <row r="407" spans="1:15" s="105" customFormat="1" x14ac:dyDescent="0.2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4"/>
      <c r="N407" s="103"/>
      <c r="O407" s="103"/>
    </row>
    <row r="408" spans="1:15" s="105" customFormat="1" x14ac:dyDescent="0.2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4"/>
      <c r="N408" s="103"/>
      <c r="O408" s="103"/>
    </row>
    <row r="409" spans="1:15" s="105" customFormat="1" x14ac:dyDescent="0.2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4"/>
      <c r="N409" s="103"/>
      <c r="O409" s="103"/>
    </row>
    <row r="410" spans="1:15" s="105" customFormat="1" x14ac:dyDescent="0.2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4"/>
      <c r="N410" s="103"/>
      <c r="O410" s="103"/>
    </row>
    <row r="411" spans="1:15" s="105" customFormat="1" x14ac:dyDescent="0.2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4"/>
      <c r="N411" s="103"/>
      <c r="O411" s="103"/>
    </row>
    <row r="412" spans="1:15" s="105" customFormat="1" x14ac:dyDescent="0.2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4"/>
      <c r="N412" s="103"/>
      <c r="O412" s="103"/>
    </row>
    <row r="413" spans="1:15" s="105" customFormat="1" x14ac:dyDescent="0.2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4"/>
      <c r="N413" s="103"/>
      <c r="O413" s="103"/>
    </row>
    <row r="414" spans="1:15" s="105" customFormat="1" x14ac:dyDescent="0.2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4"/>
      <c r="N414" s="103"/>
      <c r="O414" s="103"/>
    </row>
    <row r="415" spans="1:15" s="105" customFormat="1" x14ac:dyDescent="0.2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4"/>
      <c r="N415" s="103"/>
      <c r="O415" s="103"/>
    </row>
    <row r="416" spans="1:15" s="105" customFormat="1" x14ac:dyDescent="0.2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4"/>
      <c r="N416" s="103"/>
      <c r="O416" s="103"/>
    </row>
    <row r="417" spans="1:15" s="105" customFormat="1" x14ac:dyDescent="0.2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4"/>
      <c r="N417" s="103"/>
      <c r="O417" s="103"/>
    </row>
    <row r="418" spans="1:15" s="105" customFormat="1" x14ac:dyDescent="0.2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4"/>
      <c r="N418" s="103"/>
      <c r="O418" s="103"/>
    </row>
    <row r="419" spans="1:15" s="105" customFormat="1" x14ac:dyDescent="0.2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4"/>
      <c r="N419" s="103"/>
      <c r="O419" s="103"/>
    </row>
    <row r="420" spans="1:15" s="105" customFormat="1" x14ac:dyDescent="0.2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4"/>
      <c r="N420" s="103"/>
      <c r="O420" s="103"/>
    </row>
    <row r="421" spans="1:15" s="105" customFormat="1" x14ac:dyDescent="0.2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4"/>
      <c r="N421" s="103"/>
      <c r="O421" s="103"/>
    </row>
    <row r="422" spans="1:15" s="105" customFormat="1" x14ac:dyDescent="0.2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4"/>
      <c r="N422" s="103"/>
      <c r="O422" s="103"/>
    </row>
    <row r="423" spans="1:15" s="105" customFormat="1" x14ac:dyDescent="0.2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4"/>
      <c r="N423" s="103"/>
      <c r="O423" s="103"/>
    </row>
    <row r="424" spans="1:15" s="105" customFormat="1" x14ac:dyDescent="0.2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4"/>
      <c r="N424" s="103"/>
      <c r="O424" s="103"/>
    </row>
    <row r="425" spans="1:15" s="105" customFormat="1" x14ac:dyDescent="0.2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4"/>
      <c r="N425" s="103"/>
      <c r="O425" s="103"/>
    </row>
    <row r="426" spans="1:15" s="105" customFormat="1" x14ac:dyDescent="0.2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4"/>
      <c r="N426" s="103"/>
      <c r="O426" s="103"/>
    </row>
    <row r="427" spans="1:15" s="105" customFormat="1" x14ac:dyDescent="0.2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4"/>
      <c r="N427" s="103"/>
      <c r="O427" s="103"/>
    </row>
    <row r="428" spans="1:15" s="105" customFormat="1" x14ac:dyDescent="0.2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4"/>
      <c r="N428" s="103"/>
      <c r="O428" s="103"/>
    </row>
    <row r="429" spans="1:15" s="105" customFormat="1" x14ac:dyDescent="0.2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4"/>
      <c r="N429" s="103"/>
      <c r="O429" s="103"/>
    </row>
    <row r="430" spans="1:15" s="105" customFormat="1" x14ac:dyDescent="0.2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4"/>
      <c r="N430" s="103"/>
      <c r="O430" s="103"/>
    </row>
    <row r="431" spans="1:15" s="105" customFormat="1" x14ac:dyDescent="0.2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4"/>
      <c r="N431" s="103"/>
      <c r="O431" s="103"/>
    </row>
    <row r="432" spans="1:15" s="105" customFormat="1" x14ac:dyDescent="0.2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4"/>
      <c r="N432" s="103"/>
      <c r="O432" s="103"/>
    </row>
    <row r="433" spans="1:15" s="105" customFormat="1" x14ac:dyDescent="0.2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4"/>
      <c r="N433" s="103"/>
      <c r="O433" s="103"/>
    </row>
    <row r="434" spans="1:15" s="105" customFormat="1" x14ac:dyDescent="0.2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4"/>
      <c r="N434" s="103"/>
      <c r="O434" s="103"/>
    </row>
    <row r="435" spans="1:15" s="105" customFormat="1" x14ac:dyDescent="0.2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4"/>
      <c r="N435" s="103"/>
      <c r="O435" s="103"/>
    </row>
    <row r="436" spans="1:15" s="105" customFormat="1" x14ac:dyDescent="0.2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4"/>
      <c r="N436" s="103"/>
      <c r="O436" s="103"/>
    </row>
    <row r="437" spans="1:15" s="105" customFormat="1" x14ac:dyDescent="0.2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4"/>
      <c r="N437" s="103"/>
      <c r="O437" s="103"/>
    </row>
    <row r="438" spans="1:15" s="105" customFormat="1" x14ac:dyDescent="0.2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4"/>
      <c r="N438" s="103"/>
      <c r="O438" s="103"/>
    </row>
    <row r="439" spans="1:15" s="105" customFormat="1" x14ac:dyDescent="0.2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4"/>
      <c r="N439" s="103"/>
      <c r="O439" s="103"/>
    </row>
    <row r="440" spans="1:15" s="105" customFormat="1" x14ac:dyDescent="0.2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4"/>
      <c r="N440" s="103"/>
      <c r="O440" s="103"/>
    </row>
    <row r="441" spans="1:15" s="105" customFormat="1" x14ac:dyDescent="0.2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4"/>
      <c r="N441" s="103"/>
      <c r="O441" s="103"/>
    </row>
    <row r="442" spans="1:15" s="105" customFormat="1" x14ac:dyDescent="0.2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4"/>
      <c r="N442" s="103"/>
      <c r="O442" s="103"/>
    </row>
    <row r="443" spans="1:15" s="105" customFormat="1" x14ac:dyDescent="0.2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4"/>
      <c r="N443" s="103"/>
      <c r="O443" s="103"/>
    </row>
    <row r="444" spans="1:15" s="105" customFormat="1" x14ac:dyDescent="0.2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4"/>
      <c r="N444" s="103"/>
      <c r="O444" s="103"/>
    </row>
    <row r="445" spans="1:15" s="105" customFormat="1" x14ac:dyDescent="0.2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4"/>
      <c r="N445" s="103"/>
      <c r="O445" s="103"/>
    </row>
    <row r="446" spans="1:15" s="105" customFormat="1" x14ac:dyDescent="0.2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4"/>
      <c r="N446" s="103"/>
      <c r="O446" s="103"/>
    </row>
    <row r="447" spans="1:15" s="105" customFormat="1" x14ac:dyDescent="0.2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4"/>
      <c r="N447" s="103"/>
      <c r="O447" s="103"/>
    </row>
    <row r="448" spans="1:15" s="105" customFormat="1" x14ac:dyDescent="0.2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4"/>
      <c r="N448" s="103"/>
      <c r="O448" s="103"/>
    </row>
    <row r="449" spans="1:15" s="105" customFormat="1" x14ac:dyDescent="0.2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4"/>
      <c r="N449" s="103"/>
      <c r="O449" s="103"/>
    </row>
    <row r="450" spans="1:15" s="105" customFormat="1" x14ac:dyDescent="0.2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4"/>
      <c r="N450" s="103"/>
      <c r="O450" s="103"/>
    </row>
    <row r="451" spans="1:15" s="105" customFormat="1" x14ac:dyDescent="0.2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4"/>
      <c r="N451" s="103"/>
      <c r="O451" s="103"/>
    </row>
    <row r="452" spans="1:15" s="105" customFormat="1" x14ac:dyDescent="0.2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4"/>
      <c r="N452" s="103"/>
      <c r="O452" s="103"/>
    </row>
    <row r="453" spans="1:15" s="105" customFormat="1" x14ac:dyDescent="0.2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4"/>
      <c r="N453" s="103"/>
      <c r="O453" s="103"/>
    </row>
    <row r="454" spans="1:15" s="105" customFormat="1" x14ac:dyDescent="0.2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4"/>
      <c r="N454" s="103"/>
      <c r="O454" s="103"/>
    </row>
    <row r="455" spans="1:15" s="105" customFormat="1" x14ac:dyDescent="0.2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4"/>
      <c r="N455" s="103"/>
      <c r="O455" s="103"/>
    </row>
    <row r="456" spans="1:15" s="105" customFormat="1" x14ac:dyDescent="0.2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4"/>
      <c r="N456" s="103"/>
      <c r="O456" s="103"/>
    </row>
    <row r="457" spans="1:15" s="105" customFormat="1" x14ac:dyDescent="0.2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4"/>
      <c r="N457" s="103"/>
      <c r="O457" s="103"/>
    </row>
    <row r="458" spans="1:15" s="105" customFormat="1" x14ac:dyDescent="0.2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4"/>
      <c r="N458" s="103"/>
      <c r="O458" s="103"/>
    </row>
    <row r="459" spans="1:15" s="105" customFormat="1" x14ac:dyDescent="0.2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4"/>
      <c r="N459" s="103"/>
      <c r="O459" s="103"/>
    </row>
    <row r="460" spans="1:15" s="105" customFormat="1" x14ac:dyDescent="0.2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4"/>
      <c r="N460" s="103"/>
      <c r="O460" s="103"/>
    </row>
    <row r="461" spans="1:15" s="105" customFormat="1" x14ac:dyDescent="0.2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4"/>
      <c r="N461" s="103"/>
      <c r="O461" s="103"/>
    </row>
    <row r="462" spans="1:15" s="105" customFormat="1" x14ac:dyDescent="0.2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4"/>
      <c r="N462" s="103"/>
      <c r="O462" s="103"/>
    </row>
    <row r="463" spans="1:15" s="105" customFormat="1" x14ac:dyDescent="0.2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4"/>
      <c r="N463" s="103"/>
      <c r="O463" s="103"/>
    </row>
    <row r="464" spans="1:15" s="105" customFormat="1" x14ac:dyDescent="0.2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4"/>
      <c r="N464" s="103"/>
      <c r="O464" s="103"/>
    </row>
    <row r="465" spans="1:15" s="105" customFormat="1" x14ac:dyDescent="0.2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4"/>
      <c r="N465" s="103"/>
      <c r="O465" s="103"/>
    </row>
    <row r="466" spans="1:15" s="105" customFormat="1" x14ac:dyDescent="0.2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4"/>
      <c r="N466" s="103"/>
      <c r="O466" s="103"/>
    </row>
    <row r="467" spans="1:15" s="105" customFormat="1" x14ac:dyDescent="0.2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4"/>
      <c r="N467" s="103"/>
      <c r="O467" s="103"/>
    </row>
    <row r="468" spans="1:15" s="105" customFormat="1" x14ac:dyDescent="0.2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4"/>
      <c r="N468" s="103"/>
      <c r="O468" s="103"/>
    </row>
    <row r="469" spans="1:15" s="105" customFormat="1" x14ac:dyDescent="0.2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4"/>
      <c r="N469" s="103"/>
      <c r="O469" s="103"/>
    </row>
    <row r="470" spans="1:15" s="105" customFormat="1" x14ac:dyDescent="0.2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4"/>
      <c r="N470" s="103"/>
      <c r="O470" s="103"/>
    </row>
    <row r="471" spans="1:15" s="105" customFormat="1" x14ac:dyDescent="0.2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4"/>
      <c r="N471" s="103"/>
      <c r="O471" s="103"/>
    </row>
    <row r="472" spans="1:15" s="105" customFormat="1" x14ac:dyDescent="0.2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4"/>
      <c r="N472" s="103"/>
      <c r="O472" s="103"/>
    </row>
    <row r="473" spans="1:15" s="105" customFormat="1" x14ac:dyDescent="0.2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4"/>
      <c r="N473" s="103"/>
      <c r="O473" s="103"/>
    </row>
    <row r="474" spans="1:15" s="105" customFormat="1" x14ac:dyDescent="0.2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4"/>
      <c r="N474" s="103"/>
      <c r="O474" s="103"/>
    </row>
    <row r="475" spans="1:15" s="105" customFormat="1" x14ac:dyDescent="0.2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4"/>
      <c r="N475" s="103"/>
      <c r="O475" s="103"/>
    </row>
    <row r="476" spans="1:15" s="105" customFormat="1" x14ac:dyDescent="0.2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4"/>
      <c r="N476" s="103"/>
      <c r="O476" s="103"/>
    </row>
    <row r="477" spans="1:15" s="105" customFormat="1" x14ac:dyDescent="0.2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4"/>
      <c r="N477" s="103"/>
      <c r="O477" s="103"/>
    </row>
    <row r="478" spans="1:15" s="105" customFormat="1" x14ac:dyDescent="0.2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4"/>
      <c r="N478" s="103"/>
      <c r="O478" s="103"/>
    </row>
    <row r="479" spans="1:15" s="105" customFormat="1" x14ac:dyDescent="0.2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4"/>
      <c r="N479" s="103"/>
      <c r="O479" s="103"/>
    </row>
    <row r="480" spans="1:15" s="105" customFormat="1" x14ac:dyDescent="0.2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4"/>
      <c r="N480" s="103"/>
      <c r="O480" s="103"/>
    </row>
    <row r="481" spans="1:15" s="105" customFormat="1" x14ac:dyDescent="0.2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4"/>
      <c r="N481" s="103"/>
      <c r="O481" s="103"/>
    </row>
    <row r="482" spans="1:15" s="105" customFormat="1" x14ac:dyDescent="0.2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4"/>
      <c r="N482" s="103"/>
      <c r="O482" s="103"/>
    </row>
    <row r="483" spans="1:15" s="105" customFormat="1" x14ac:dyDescent="0.2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4"/>
      <c r="N483" s="103"/>
      <c r="O483" s="103"/>
    </row>
    <row r="484" spans="1:15" s="105" customFormat="1" x14ac:dyDescent="0.2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4"/>
      <c r="N484" s="103"/>
      <c r="O484" s="103"/>
    </row>
    <row r="485" spans="1:15" s="105" customFormat="1" x14ac:dyDescent="0.2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4"/>
      <c r="N485" s="103"/>
      <c r="O485" s="103"/>
    </row>
    <row r="486" spans="1:15" s="105" customFormat="1" x14ac:dyDescent="0.2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4"/>
      <c r="N486" s="103"/>
      <c r="O486" s="103"/>
    </row>
    <row r="487" spans="1:15" s="105" customFormat="1" x14ac:dyDescent="0.2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4"/>
      <c r="N487" s="103"/>
      <c r="O487" s="103"/>
    </row>
    <row r="488" spans="1:15" s="105" customFormat="1" x14ac:dyDescent="0.2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4"/>
      <c r="N488" s="103"/>
      <c r="O488" s="103"/>
    </row>
    <row r="489" spans="1:15" s="105" customFormat="1" x14ac:dyDescent="0.2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4"/>
      <c r="N489" s="103"/>
      <c r="O489" s="103"/>
    </row>
    <row r="490" spans="1:15" s="105" customFormat="1" x14ac:dyDescent="0.2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4"/>
      <c r="N490" s="103"/>
      <c r="O490" s="103"/>
    </row>
    <row r="491" spans="1:15" s="105" customFormat="1" x14ac:dyDescent="0.2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4"/>
      <c r="N491" s="103"/>
      <c r="O491" s="103"/>
    </row>
    <row r="492" spans="1:15" s="105" customFormat="1" x14ac:dyDescent="0.2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4"/>
      <c r="N492" s="103"/>
      <c r="O492" s="103"/>
    </row>
    <row r="493" spans="1:15" s="105" customFormat="1" x14ac:dyDescent="0.2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4"/>
      <c r="N493" s="103"/>
      <c r="O493" s="103"/>
    </row>
    <row r="494" spans="1:15" s="105" customFormat="1" x14ac:dyDescent="0.2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4"/>
      <c r="N494" s="103"/>
      <c r="O494" s="103"/>
    </row>
    <row r="495" spans="1:15" s="105" customFormat="1" x14ac:dyDescent="0.2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4"/>
      <c r="N495" s="103"/>
      <c r="O495" s="103"/>
    </row>
    <row r="496" spans="1:15" s="105" customFormat="1" x14ac:dyDescent="0.2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4"/>
      <c r="N496" s="103"/>
      <c r="O496" s="103"/>
    </row>
    <row r="497" spans="1:15" s="105" customFormat="1" x14ac:dyDescent="0.2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4"/>
      <c r="N497" s="103"/>
      <c r="O497" s="103"/>
    </row>
    <row r="498" spans="1:15" s="105" customFormat="1" x14ac:dyDescent="0.2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4"/>
      <c r="N498" s="103"/>
      <c r="O498" s="103"/>
    </row>
    <row r="499" spans="1:15" s="105" customFormat="1" x14ac:dyDescent="0.2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4"/>
      <c r="N499" s="103"/>
      <c r="O499" s="103"/>
    </row>
    <row r="500" spans="1:15" s="105" customFormat="1" x14ac:dyDescent="0.2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4"/>
      <c r="N500" s="103"/>
      <c r="O500" s="103"/>
    </row>
    <row r="501" spans="1:15" s="105" customFormat="1" x14ac:dyDescent="0.2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4"/>
      <c r="N501" s="103"/>
      <c r="O501" s="103"/>
    </row>
    <row r="502" spans="1:15" s="105" customFormat="1" x14ac:dyDescent="0.2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4"/>
      <c r="N502" s="103"/>
      <c r="O502" s="103"/>
    </row>
    <row r="503" spans="1:15" s="105" customFormat="1" x14ac:dyDescent="0.2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4"/>
      <c r="N503" s="103"/>
      <c r="O503" s="103"/>
    </row>
    <row r="504" spans="1:15" s="105" customFormat="1" x14ac:dyDescent="0.2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4"/>
      <c r="N504" s="103"/>
      <c r="O504" s="103"/>
    </row>
    <row r="505" spans="1:15" s="105" customFormat="1" x14ac:dyDescent="0.2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4"/>
      <c r="N505" s="103"/>
      <c r="O505" s="103"/>
    </row>
    <row r="506" spans="1:15" s="105" customFormat="1" x14ac:dyDescent="0.2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4"/>
      <c r="N506" s="103"/>
      <c r="O506" s="103"/>
    </row>
    <row r="507" spans="1:15" s="105" customFormat="1" x14ac:dyDescent="0.2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4"/>
      <c r="N507" s="103"/>
      <c r="O507" s="103"/>
    </row>
    <row r="508" spans="1:15" s="105" customFormat="1" x14ac:dyDescent="0.2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4"/>
      <c r="N508" s="103"/>
      <c r="O508" s="103"/>
    </row>
    <row r="509" spans="1:15" s="105" customFormat="1" x14ac:dyDescent="0.2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4"/>
      <c r="N509" s="103"/>
      <c r="O509" s="103"/>
    </row>
    <row r="510" spans="1:15" s="105" customFormat="1" x14ac:dyDescent="0.2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4"/>
      <c r="N510" s="103"/>
      <c r="O510" s="103"/>
    </row>
    <row r="511" spans="1:15" s="105" customFormat="1" x14ac:dyDescent="0.2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4"/>
      <c r="N511" s="103"/>
      <c r="O511" s="103"/>
    </row>
    <row r="512" spans="1:15" s="105" customFormat="1" x14ac:dyDescent="0.2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4"/>
      <c r="N512" s="103"/>
      <c r="O512" s="103"/>
    </row>
    <row r="513" spans="1:15" s="105" customFormat="1" x14ac:dyDescent="0.2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4"/>
      <c r="N513" s="103"/>
      <c r="O513" s="103"/>
    </row>
    <row r="514" spans="1:15" s="105" customFormat="1" x14ac:dyDescent="0.2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4"/>
      <c r="N514" s="103"/>
      <c r="O514" s="103"/>
    </row>
    <row r="515" spans="1:15" s="105" customFormat="1" x14ac:dyDescent="0.2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4"/>
      <c r="N515" s="103"/>
      <c r="O515" s="103"/>
    </row>
    <row r="516" spans="1:15" s="105" customFormat="1" x14ac:dyDescent="0.2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4"/>
      <c r="N516" s="103"/>
      <c r="O516" s="103"/>
    </row>
    <row r="517" spans="1:15" s="105" customFormat="1" x14ac:dyDescent="0.2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4"/>
      <c r="N517" s="103"/>
      <c r="O517" s="103"/>
    </row>
    <row r="518" spans="1:15" s="105" customFormat="1" x14ac:dyDescent="0.2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4"/>
      <c r="N518" s="103"/>
      <c r="O518" s="103"/>
    </row>
    <row r="519" spans="1:15" s="105" customFormat="1" x14ac:dyDescent="0.2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4"/>
      <c r="N519" s="103"/>
      <c r="O519" s="103"/>
    </row>
    <row r="520" spans="1:15" s="105" customFormat="1" x14ac:dyDescent="0.2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4"/>
      <c r="N520" s="103"/>
      <c r="O520" s="103"/>
    </row>
    <row r="521" spans="1:15" s="105" customFormat="1" x14ac:dyDescent="0.2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4"/>
      <c r="N521" s="103"/>
      <c r="O521" s="103"/>
    </row>
    <row r="522" spans="1:15" s="105" customFormat="1" x14ac:dyDescent="0.2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4"/>
      <c r="N522" s="103"/>
      <c r="O522" s="103"/>
    </row>
    <row r="523" spans="1:15" s="105" customFormat="1" x14ac:dyDescent="0.2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4"/>
      <c r="N523" s="103"/>
      <c r="O523" s="103"/>
    </row>
    <row r="524" spans="1:15" s="105" customFormat="1" x14ac:dyDescent="0.2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4"/>
      <c r="N524" s="103"/>
      <c r="O524" s="103"/>
    </row>
    <row r="525" spans="1:15" s="105" customFormat="1" x14ac:dyDescent="0.2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4"/>
      <c r="N525" s="103"/>
      <c r="O525" s="103"/>
    </row>
    <row r="526" spans="1:15" s="105" customFormat="1" x14ac:dyDescent="0.2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4"/>
      <c r="N526" s="103"/>
      <c r="O526" s="103"/>
    </row>
    <row r="527" spans="1:15" s="105" customFormat="1" x14ac:dyDescent="0.2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4"/>
      <c r="N527" s="103"/>
      <c r="O527" s="103"/>
    </row>
    <row r="528" spans="1:15" s="105" customFormat="1" x14ac:dyDescent="0.2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4"/>
      <c r="N528" s="103"/>
      <c r="O528" s="103"/>
    </row>
    <row r="529" spans="1:15" s="105" customFormat="1" x14ac:dyDescent="0.2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4"/>
      <c r="N529" s="103"/>
      <c r="O529" s="103"/>
    </row>
    <row r="530" spans="1:15" s="105" customFormat="1" x14ac:dyDescent="0.2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4"/>
      <c r="N530" s="103"/>
      <c r="O530" s="103"/>
    </row>
    <row r="531" spans="1:15" s="105" customFormat="1" x14ac:dyDescent="0.2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4"/>
      <c r="N531" s="103"/>
      <c r="O531" s="103"/>
    </row>
    <row r="532" spans="1:15" s="105" customFormat="1" x14ac:dyDescent="0.2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4"/>
      <c r="N532" s="103"/>
      <c r="O532" s="103"/>
    </row>
    <row r="533" spans="1:15" s="105" customFormat="1" x14ac:dyDescent="0.2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4"/>
      <c r="N533" s="103"/>
      <c r="O533" s="103"/>
    </row>
    <row r="534" spans="1:15" s="105" customFormat="1" x14ac:dyDescent="0.2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4"/>
      <c r="N534" s="103"/>
      <c r="O534" s="103"/>
    </row>
    <row r="535" spans="1:15" s="105" customFormat="1" x14ac:dyDescent="0.2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4"/>
      <c r="N535" s="103"/>
      <c r="O535" s="103"/>
    </row>
    <row r="536" spans="1:15" s="105" customFormat="1" x14ac:dyDescent="0.2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4"/>
      <c r="N536" s="103"/>
      <c r="O536" s="103"/>
    </row>
    <row r="537" spans="1:15" s="105" customFormat="1" x14ac:dyDescent="0.2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4"/>
      <c r="N537" s="103"/>
      <c r="O537" s="103"/>
    </row>
    <row r="538" spans="1:15" s="105" customFormat="1" x14ac:dyDescent="0.2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4"/>
      <c r="N538" s="103"/>
      <c r="O538" s="103"/>
    </row>
    <row r="539" spans="1:15" s="105" customFormat="1" x14ac:dyDescent="0.2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4"/>
      <c r="N539" s="103"/>
      <c r="O539" s="103"/>
    </row>
    <row r="540" spans="1:15" s="105" customFormat="1" x14ac:dyDescent="0.2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4"/>
      <c r="N540" s="103"/>
      <c r="O540" s="103"/>
    </row>
    <row r="541" spans="1:15" s="105" customFormat="1" x14ac:dyDescent="0.2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4"/>
      <c r="N541" s="103"/>
      <c r="O541" s="103"/>
    </row>
    <row r="542" spans="1:15" s="105" customFormat="1" x14ac:dyDescent="0.2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4"/>
      <c r="N542" s="103"/>
      <c r="O542" s="103"/>
    </row>
    <row r="543" spans="1:15" s="105" customFormat="1" x14ac:dyDescent="0.2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4"/>
      <c r="N543" s="103"/>
      <c r="O543" s="103"/>
    </row>
    <row r="544" spans="1:15" s="105" customFormat="1" x14ac:dyDescent="0.2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4"/>
      <c r="N544" s="103"/>
      <c r="O544" s="103"/>
    </row>
    <row r="545" spans="1:15" s="105" customFormat="1" x14ac:dyDescent="0.2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4"/>
      <c r="N545" s="103"/>
      <c r="O545" s="103"/>
    </row>
    <row r="546" spans="1:15" s="105" customFormat="1" x14ac:dyDescent="0.2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4"/>
      <c r="N546" s="103"/>
      <c r="O546" s="103"/>
    </row>
    <row r="547" spans="1:15" s="105" customFormat="1" x14ac:dyDescent="0.2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4"/>
      <c r="N547" s="103"/>
      <c r="O547" s="103"/>
    </row>
    <row r="548" spans="1:15" s="105" customFormat="1" x14ac:dyDescent="0.2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4"/>
      <c r="N548" s="103"/>
      <c r="O548" s="103"/>
    </row>
    <row r="549" spans="1:15" s="105" customFormat="1" x14ac:dyDescent="0.2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4"/>
      <c r="N549" s="103"/>
      <c r="O549" s="103"/>
    </row>
    <row r="550" spans="1:15" s="105" customFormat="1" x14ac:dyDescent="0.2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4"/>
      <c r="N550" s="103"/>
      <c r="O550" s="103"/>
    </row>
    <row r="551" spans="1:15" s="105" customFormat="1" x14ac:dyDescent="0.2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4"/>
      <c r="N551" s="103"/>
      <c r="O551" s="103"/>
    </row>
    <row r="552" spans="1:15" s="105" customFormat="1" x14ac:dyDescent="0.2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4"/>
      <c r="N552" s="103"/>
      <c r="O552" s="103"/>
    </row>
    <row r="553" spans="1:15" s="105" customFormat="1" x14ac:dyDescent="0.2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4"/>
      <c r="N553" s="103"/>
      <c r="O553" s="103"/>
    </row>
    <row r="554" spans="1:15" s="105" customFormat="1" x14ac:dyDescent="0.2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4"/>
      <c r="N554" s="103"/>
      <c r="O554" s="103"/>
    </row>
    <row r="555" spans="1:15" s="105" customFormat="1" x14ac:dyDescent="0.2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4"/>
      <c r="N555" s="103"/>
      <c r="O555" s="103"/>
    </row>
    <row r="556" spans="1:15" s="105" customFormat="1" x14ac:dyDescent="0.2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4"/>
      <c r="N556" s="103"/>
      <c r="O556" s="103"/>
    </row>
    <row r="557" spans="1:15" s="105" customFormat="1" x14ac:dyDescent="0.2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4"/>
      <c r="N557" s="103"/>
      <c r="O557" s="103"/>
    </row>
    <row r="558" spans="1:15" s="105" customFormat="1" x14ac:dyDescent="0.2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4"/>
      <c r="N558" s="103"/>
      <c r="O558" s="103"/>
    </row>
    <row r="559" spans="1:15" s="105" customFormat="1" x14ac:dyDescent="0.2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4"/>
      <c r="N559" s="103"/>
      <c r="O559" s="103"/>
    </row>
    <row r="560" spans="1:15" s="105" customFormat="1" x14ac:dyDescent="0.2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4"/>
      <c r="N560" s="103"/>
      <c r="O560" s="103"/>
    </row>
    <row r="561" spans="1:15" s="105" customFormat="1" x14ac:dyDescent="0.2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4"/>
      <c r="N561" s="103"/>
      <c r="O561" s="103"/>
    </row>
    <row r="562" spans="1:15" s="105" customFormat="1" x14ac:dyDescent="0.2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4"/>
      <c r="N562" s="103"/>
      <c r="O562" s="103"/>
    </row>
    <row r="563" spans="1:15" s="105" customFormat="1" x14ac:dyDescent="0.2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4"/>
      <c r="N563" s="103"/>
      <c r="O563" s="103"/>
    </row>
    <row r="564" spans="1:15" s="105" customFormat="1" x14ac:dyDescent="0.2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4"/>
      <c r="N564" s="103"/>
      <c r="O564" s="103"/>
    </row>
    <row r="565" spans="1:15" s="105" customFormat="1" x14ac:dyDescent="0.2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4"/>
      <c r="N565" s="103"/>
      <c r="O565" s="103"/>
    </row>
    <row r="566" spans="1:15" s="105" customFormat="1" x14ac:dyDescent="0.2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4"/>
      <c r="N566" s="103"/>
      <c r="O566" s="103"/>
    </row>
    <row r="567" spans="1:15" s="105" customFormat="1" x14ac:dyDescent="0.2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4"/>
      <c r="N567" s="103"/>
      <c r="O567" s="103"/>
    </row>
    <row r="568" spans="1:15" s="105" customFormat="1" x14ac:dyDescent="0.2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4"/>
      <c r="N568" s="103"/>
      <c r="O568" s="103"/>
    </row>
    <row r="569" spans="1:15" s="105" customFormat="1" x14ac:dyDescent="0.2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4"/>
      <c r="N569" s="103"/>
      <c r="O569" s="103"/>
    </row>
    <row r="570" spans="1:15" s="105" customFormat="1" x14ac:dyDescent="0.2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4"/>
      <c r="N570" s="103"/>
      <c r="O570" s="103"/>
    </row>
    <row r="571" spans="1:15" s="105" customFormat="1" x14ac:dyDescent="0.2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4"/>
      <c r="N571" s="103"/>
      <c r="O571" s="103"/>
    </row>
    <row r="572" spans="1:15" s="105" customFormat="1" x14ac:dyDescent="0.2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4"/>
      <c r="N572" s="103"/>
      <c r="O572" s="103"/>
    </row>
    <row r="573" spans="1:15" s="105" customFormat="1" x14ac:dyDescent="0.2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4"/>
      <c r="N573" s="103"/>
      <c r="O573" s="103"/>
    </row>
    <row r="574" spans="1:15" s="105" customFormat="1" x14ac:dyDescent="0.2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4"/>
      <c r="N574" s="103"/>
      <c r="O574" s="103"/>
    </row>
    <row r="575" spans="1:15" s="105" customFormat="1" x14ac:dyDescent="0.2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4"/>
      <c r="N575" s="103"/>
      <c r="O575" s="103"/>
    </row>
    <row r="576" spans="1:15" s="105" customFormat="1" x14ac:dyDescent="0.2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4"/>
      <c r="N576" s="103"/>
      <c r="O576" s="103"/>
    </row>
    <row r="577" spans="1:15" s="105" customFormat="1" x14ac:dyDescent="0.2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4"/>
      <c r="N577" s="103"/>
      <c r="O577" s="103"/>
    </row>
    <row r="578" spans="1:15" s="105" customFormat="1" x14ac:dyDescent="0.2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4"/>
      <c r="N578" s="103"/>
      <c r="O578" s="103"/>
    </row>
    <row r="579" spans="1:15" s="105" customFormat="1" x14ac:dyDescent="0.2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4"/>
      <c r="N579" s="103"/>
      <c r="O579" s="103"/>
    </row>
    <row r="580" spans="1:15" s="105" customFormat="1" x14ac:dyDescent="0.2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4"/>
      <c r="N580" s="103"/>
      <c r="O580" s="103"/>
    </row>
    <row r="581" spans="1:15" s="105" customFormat="1" x14ac:dyDescent="0.2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4"/>
      <c r="N581" s="103"/>
      <c r="O581" s="103"/>
    </row>
    <row r="582" spans="1:15" s="105" customFormat="1" x14ac:dyDescent="0.2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4"/>
      <c r="N582" s="103"/>
      <c r="O582" s="103"/>
    </row>
    <row r="583" spans="1:15" s="105" customFormat="1" x14ac:dyDescent="0.2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4"/>
      <c r="N583" s="103"/>
      <c r="O583" s="103"/>
    </row>
    <row r="584" spans="1:15" s="105" customFormat="1" x14ac:dyDescent="0.2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4"/>
      <c r="N584" s="103"/>
      <c r="O584" s="103"/>
    </row>
    <row r="585" spans="1:15" s="105" customFormat="1" x14ac:dyDescent="0.2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4"/>
      <c r="N585" s="103"/>
      <c r="O585" s="103"/>
    </row>
    <row r="586" spans="1:15" s="105" customFormat="1" x14ac:dyDescent="0.2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4"/>
      <c r="N586" s="103"/>
      <c r="O586" s="103"/>
    </row>
    <row r="587" spans="1:15" s="105" customFormat="1" x14ac:dyDescent="0.2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4"/>
      <c r="N587" s="103"/>
      <c r="O587" s="103"/>
    </row>
    <row r="588" spans="1:15" s="105" customFormat="1" x14ac:dyDescent="0.2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4"/>
      <c r="N588" s="103"/>
      <c r="O588" s="103"/>
    </row>
    <row r="589" spans="1:15" s="105" customFormat="1" x14ac:dyDescent="0.2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4"/>
      <c r="N589" s="103"/>
      <c r="O589" s="103"/>
    </row>
    <row r="590" spans="1:15" s="105" customFormat="1" x14ac:dyDescent="0.2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4"/>
      <c r="N590" s="103"/>
      <c r="O590" s="103"/>
    </row>
    <row r="591" spans="1:15" s="105" customFormat="1" x14ac:dyDescent="0.2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4"/>
      <c r="N591" s="103"/>
      <c r="O591" s="103"/>
    </row>
    <row r="592" spans="1:15" s="105" customFormat="1" x14ac:dyDescent="0.2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4"/>
      <c r="N592" s="103"/>
      <c r="O592" s="103"/>
    </row>
    <row r="593" spans="1:15" s="105" customFormat="1" x14ac:dyDescent="0.2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4"/>
      <c r="N593" s="103"/>
      <c r="O593" s="103"/>
    </row>
    <row r="594" spans="1:15" s="105" customFormat="1" x14ac:dyDescent="0.2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4"/>
      <c r="N594" s="103"/>
      <c r="O594" s="103"/>
    </row>
    <row r="595" spans="1:15" s="105" customFormat="1" x14ac:dyDescent="0.2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4"/>
      <c r="N595" s="103"/>
      <c r="O595" s="103"/>
    </row>
    <row r="596" spans="1:15" s="105" customFormat="1" x14ac:dyDescent="0.2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4"/>
      <c r="N596" s="103"/>
      <c r="O596" s="103"/>
    </row>
    <row r="597" spans="1:15" s="105" customFormat="1" x14ac:dyDescent="0.2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4"/>
      <c r="N597" s="103"/>
      <c r="O597" s="103"/>
    </row>
    <row r="598" spans="1:15" s="105" customFormat="1" x14ac:dyDescent="0.2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4"/>
      <c r="N598" s="103"/>
      <c r="O598" s="103"/>
    </row>
    <row r="599" spans="1:15" s="105" customFormat="1" x14ac:dyDescent="0.2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4"/>
      <c r="N599" s="103"/>
      <c r="O599" s="103"/>
    </row>
    <row r="600" spans="1:15" s="105" customFormat="1" x14ac:dyDescent="0.2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4"/>
      <c r="N600" s="103"/>
      <c r="O600" s="103"/>
    </row>
    <row r="601" spans="1:15" s="105" customFormat="1" x14ac:dyDescent="0.2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4"/>
      <c r="N601" s="103"/>
      <c r="O601" s="103"/>
    </row>
    <row r="602" spans="1:15" s="105" customFormat="1" x14ac:dyDescent="0.2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4"/>
      <c r="N602" s="103"/>
      <c r="O602" s="103"/>
    </row>
    <row r="603" spans="1:15" s="105" customFormat="1" x14ac:dyDescent="0.2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4"/>
      <c r="N603" s="103"/>
      <c r="O603" s="103"/>
    </row>
    <row r="604" spans="1:15" s="105" customFormat="1" x14ac:dyDescent="0.2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4"/>
      <c r="N604" s="103"/>
      <c r="O604" s="103"/>
    </row>
    <row r="605" spans="1:15" s="105" customFormat="1" x14ac:dyDescent="0.2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4"/>
      <c r="N605" s="103"/>
      <c r="O605" s="103"/>
    </row>
    <row r="606" spans="1:15" s="105" customFormat="1" x14ac:dyDescent="0.2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4"/>
      <c r="N606" s="103"/>
      <c r="O606" s="103"/>
    </row>
    <row r="607" spans="1:15" s="105" customFormat="1" x14ac:dyDescent="0.2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4"/>
      <c r="N607" s="103"/>
      <c r="O607" s="103"/>
    </row>
    <row r="608" spans="1:15" s="105" customFormat="1" x14ac:dyDescent="0.2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4"/>
      <c r="N608" s="103"/>
      <c r="O608" s="103"/>
    </row>
    <row r="609" spans="1:15" s="105" customFormat="1" x14ac:dyDescent="0.2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4"/>
      <c r="N609" s="103"/>
      <c r="O609" s="103"/>
    </row>
    <row r="610" spans="1:15" s="105" customFormat="1" x14ac:dyDescent="0.2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4"/>
      <c r="N610" s="103"/>
      <c r="O610" s="103"/>
    </row>
    <row r="611" spans="1:15" s="105" customFormat="1" x14ac:dyDescent="0.2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4"/>
      <c r="N611" s="103"/>
      <c r="O611" s="103"/>
    </row>
    <row r="612" spans="1:15" s="105" customFormat="1" x14ac:dyDescent="0.2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4"/>
      <c r="N612" s="103"/>
      <c r="O612" s="103"/>
    </row>
    <row r="613" spans="1:15" s="105" customFormat="1" x14ac:dyDescent="0.2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4"/>
      <c r="N613" s="103"/>
      <c r="O613" s="103"/>
    </row>
    <row r="614" spans="1:15" s="105" customFormat="1" x14ac:dyDescent="0.2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4"/>
      <c r="N614" s="103"/>
      <c r="O614" s="103"/>
    </row>
    <row r="615" spans="1:15" s="105" customFormat="1" x14ac:dyDescent="0.2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4"/>
      <c r="N615" s="103"/>
      <c r="O615" s="103"/>
    </row>
    <row r="616" spans="1:15" s="105" customFormat="1" x14ac:dyDescent="0.2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4"/>
      <c r="N616" s="103"/>
      <c r="O616" s="103"/>
    </row>
    <row r="617" spans="1:15" s="105" customFormat="1" x14ac:dyDescent="0.2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4"/>
      <c r="N617" s="103"/>
      <c r="O617" s="103"/>
    </row>
    <row r="618" spans="1:15" s="105" customFormat="1" x14ac:dyDescent="0.2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4"/>
      <c r="N618" s="103"/>
      <c r="O618" s="103"/>
    </row>
    <row r="619" spans="1:15" s="105" customFormat="1" x14ac:dyDescent="0.2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4"/>
      <c r="N619" s="103"/>
      <c r="O619" s="103"/>
    </row>
    <row r="620" spans="1:15" s="105" customFormat="1" x14ac:dyDescent="0.2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4"/>
      <c r="N620" s="103"/>
      <c r="O620" s="103"/>
    </row>
    <row r="621" spans="1:15" s="105" customFormat="1" x14ac:dyDescent="0.2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4"/>
      <c r="N621" s="103"/>
      <c r="O621" s="103"/>
    </row>
    <row r="622" spans="1:15" s="105" customFormat="1" x14ac:dyDescent="0.2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4"/>
      <c r="N622" s="103"/>
      <c r="O622" s="103"/>
    </row>
    <row r="623" spans="1:15" s="105" customFormat="1" x14ac:dyDescent="0.2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4"/>
      <c r="N623" s="103"/>
      <c r="O623" s="103"/>
    </row>
    <row r="624" spans="1:15" s="105" customFormat="1" x14ac:dyDescent="0.2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4"/>
      <c r="N624" s="103"/>
      <c r="O624" s="103"/>
    </row>
    <row r="625" spans="1:15" s="105" customFormat="1" x14ac:dyDescent="0.2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4"/>
      <c r="N625" s="103"/>
      <c r="O625" s="103"/>
    </row>
    <row r="626" spans="1:15" s="105" customFormat="1" x14ac:dyDescent="0.2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4"/>
      <c r="N626" s="103"/>
      <c r="O626" s="103"/>
    </row>
    <row r="627" spans="1:15" s="105" customFormat="1" x14ac:dyDescent="0.2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4"/>
      <c r="N627" s="103"/>
      <c r="O627" s="103"/>
    </row>
    <row r="628" spans="1:15" s="105" customFormat="1" x14ac:dyDescent="0.2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4"/>
      <c r="N628" s="103"/>
      <c r="O628" s="103"/>
    </row>
    <row r="629" spans="1:15" s="105" customFormat="1" x14ac:dyDescent="0.2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4"/>
      <c r="N629" s="103"/>
      <c r="O629" s="103"/>
    </row>
    <row r="630" spans="1:15" s="105" customFormat="1" x14ac:dyDescent="0.2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4"/>
      <c r="N630" s="103"/>
      <c r="O630" s="103"/>
    </row>
    <row r="631" spans="1:15" s="105" customFormat="1" x14ac:dyDescent="0.2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4"/>
      <c r="N631" s="103"/>
      <c r="O631" s="103"/>
    </row>
    <row r="632" spans="1:15" s="105" customFormat="1" x14ac:dyDescent="0.2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4"/>
      <c r="N632" s="103"/>
      <c r="O632" s="103"/>
    </row>
    <row r="633" spans="1:15" s="105" customFormat="1" x14ac:dyDescent="0.2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4"/>
      <c r="N633" s="103"/>
      <c r="O633" s="103"/>
    </row>
    <row r="634" spans="1:15" s="105" customFormat="1" x14ac:dyDescent="0.2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4"/>
      <c r="N634" s="103"/>
      <c r="O634" s="103"/>
    </row>
    <row r="635" spans="1:15" s="105" customFormat="1" x14ac:dyDescent="0.2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4"/>
      <c r="N635" s="103"/>
      <c r="O635" s="103"/>
    </row>
    <row r="636" spans="1:15" s="105" customFormat="1" x14ac:dyDescent="0.2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4"/>
      <c r="N636" s="103"/>
      <c r="O636" s="103"/>
    </row>
    <row r="637" spans="1:15" s="105" customFormat="1" x14ac:dyDescent="0.2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4"/>
      <c r="N637" s="103"/>
      <c r="O637" s="103"/>
    </row>
    <row r="638" spans="1:15" s="105" customFormat="1" x14ac:dyDescent="0.2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4"/>
      <c r="N638" s="103"/>
      <c r="O638" s="103"/>
    </row>
    <row r="639" spans="1:15" s="105" customFormat="1" x14ac:dyDescent="0.2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4"/>
      <c r="N639" s="103"/>
      <c r="O639" s="103"/>
    </row>
    <row r="640" spans="1:15" s="105" customFormat="1" x14ac:dyDescent="0.2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4"/>
      <c r="N640" s="103"/>
      <c r="O640" s="103"/>
    </row>
    <row r="641" spans="1:15" s="105" customFormat="1" x14ac:dyDescent="0.2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4"/>
      <c r="N641" s="103"/>
      <c r="O641" s="103"/>
    </row>
    <row r="642" spans="1:15" s="105" customFormat="1" x14ac:dyDescent="0.2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4"/>
      <c r="N642" s="103"/>
      <c r="O642" s="103"/>
    </row>
    <row r="643" spans="1:15" s="105" customFormat="1" x14ac:dyDescent="0.2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4"/>
      <c r="N643" s="103"/>
      <c r="O643" s="103"/>
    </row>
    <row r="644" spans="1:15" s="105" customFormat="1" x14ac:dyDescent="0.2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4"/>
      <c r="N644" s="103"/>
      <c r="O644" s="103"/>
    </row>
    <row r="645" spans="1:15" s="105" customFormat="1" x14ac:dyDescent="0.2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4"/>
      <c r="N645" s="103"/>
      <c r="O645" s="103"/>
    </row>
    <row r="646" spans="1:15" s="105" customFormat="1" x14ac:dyDescent="0.2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4"/>
      <c r="N646" s="103"/>
      <c r="O646" s="103"/>
    </row>
    <row r="647" spans="1:15" s="105" customFormat="1" x14ac:dyDescent="0.2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4"/>
      <c r="N647" s="103"/>
      <c r="O647" s="103"/>
    </row>
    <row r="648" spans="1:15" s="105" customFormat="1" x14ac:dyDescent="0.2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4"/>
      <c r="N648" s="103"/>
      <c r="O648" s="103"/>
    </row>
    <row r="649" spans="1:15" s="105" customFormat="1" x14ac:dyDescent="0.2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4"/>
      <c r="N649" s="103"/>
      <c r="O649" s="103"/>
    </row>
    <row r="650" spans="1:15" s="105" customFormat="1" x14ac:dyDescent="0.2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4"/>
      <c r="N650" s="103"/>
      <c r="O650" s="103"/>
    </row>
    <row r="651" spans="1:15" s="105" customFormat="1" x14ac:dyDescent="0.2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4"/>
      <c r="N651" s="103"/>
      <c r="O651" s="103"/>
    </row>
    <row r="652" spans="1:15" s="105" customFormat="1" x14ac:dyDescent="0.2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4"/>
      <c r="N652" s="103"/>
      <c r="O652" s="103"/>
    </row>
    <row r="653" spans="1:15" s="105" customFormat="1" x14ac:dyDescent="0.2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4"/>
      <c r="N653" s="103"/>
      <c r="O653" s="103"/>
    </row>
    <row r="654" spans="1:15" s="105" customFormat="1" x14ac:dyDescent="0.2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4"/>
      <c r="N654" s="103"/>
      <c r="O654" s="103"/>
    </row>
    <row r="655" spans="1:15" s="105" customFormat="1" x14ac:dyDescent="0.2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4"/>
      <c r="N655" s="103"/>
      <c r="O655" s="103"/>
    </row>
    <row r="656" spans="1:15" s="105" customFormat="1" x14ac:dyDescent="0.2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4"/>
      <c r="N656" s="103"/>
      <c r="O656" s="103"/>
    </row>
    <row r="657" spans="1:15" s="105" customFormat="1" x14ac:dyDescent="0.2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4"/>
      <c r="N657" s="103"/>
      <c r="O657" s="103"/>
    </row>
    <row r="658" spans="1:15" s="105" customFormat="1" x14ac:dyDescent="0.2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4"/>
      <c r="N658" s="103"/>
      <c r="O658" s="103"/>
    </row>
    <row r="659" spans="1:15" s="105" customFormat="1" x14ac:dyDescent="0.2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4"/>
      <c r="N659" s="103"/>
      <c r="O659" s="103"/>
    </row>
    <row r="660" spans="1:15" s="105" customFormat="1" x14ac:dyDescent="0.2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4"/>
      <c r="N660" s="103"/>
      <c r="O660" s="103"/>
    </row>
    <row r="661" spans="1:15" s="105" customFormat="1" x14ac:dyDescent="0.2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4"/>
      <c r="N661" s="103"/>
      <c r="O661" s="103"/>
    </row>
    <row r="662" spans="1:15" s="105" customFormat="1" x14ac:dyDescent="0.2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4"/>
      <c r="N662" s="103"/>
      <c r="O662" s="103"/>
    </row>
    <row r="663" spans="1:15" s="105" customFormat="1" x14ac:dyDescent="0.2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4"/>
      <c r="N663" s="103"/>
      <c r="O663" s="103"/>
    </row>
    <row r="664" spans="1:15" s="105" customFormat="1" x14ac:dyDescent="0.2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4"/>
      <c r="N664" s="103"/>
      <c r="O664" s="103"/>
    </row>
    <row r="665" spans="1:15" s="105" customFormat="1" x14ac:dyDescent="0.2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4"/>
      <c r="N665" s="103"/>
      <c r="O665" s="103"/>
    </row>
    <row r="666" spans="1:15" s="105" customFormat="1" x14ac:dyDescent="0.2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4"/>
      <c r="N666" s="103"/>
      <c r="O666" s="103"/>
    </row>
    <row r="667" spans="1:15" s="105" customFormat="1" x14ac:dyDescent="0.2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4"/>
      <c r="N667" s="103"/>
      <c r="O667" s="103"/>
    </row>
    <row r="668" spans="1:15" s="105" customFormat="1" x14ac:dyDescent="0.2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4"/>
      <c r="N668" s="103"/>
      <c r="O668" s="103"/>
    </row>
    <row r="669" spans="1:15" s="105" customFormat="1" x14ac:dyDescent="0.2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4"/>
      <c r="N669" s="103"/>
      <c r="O669" s="103"/>
    </row>
    <row r="670" spans="1:15" s="105" customFormat="1" x14ac:dyDescent="0.2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4"/>
      <c r="N670" s="103"/>
      <c r="O670" s="103"/>
    </row>
    <row r="671" spans="1:15" s="105" customFormat="1" x14ac:dyDescent="0.2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4"/>
      <c r="N671" s="103"/>
      <c r="O671" s="103"/>
    </row>
    <row r="672" spans="1:15" s="105" customFormat="1" x14ac:dyDescent="0.2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4"/>
      <c r="N672" s="103"/>
      <c r="O672" s="103"/>
    </row>
    <row r="673" spans="1:15" s="105" customFormat="1" x14ac:dyDescent="0.2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4"/>
      <c r="N673" s="103"/>
      <c r="O673" s="103"/>
    </row>
    <row r="674" spans="1:15" s="105" customFormat="1" x14ac:dyDescent="0.2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4"/>
      <c r="N674" s="103"/>
      <c r="O674" s="103"/>
    </row>
    <row r="675" spans="1:15" s="105" customFormat="1" x14ac:dyDescent="0.2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4"/>
      <c r="N675" s="103"/>
      <c r="O675" s="103"/>
    </row>
    <row r="676" spans="1:15" s="105" customFormat="1" x14ac:dyDescent="0.2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4"/>
      <c r="N676" s="103"/>
      <c r="O676" s="103"/>
    </row>
    <row r="677" spans="1:15" s="105" customFormat="1" x14ac:dyDescent="0.2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4"/>
      <c r="N677" s="103"/>
      <c r="O677" s="103"/>
    </row>
    <row r="678" spans="1:15" s="105" customFormat="1" x14ac:dyDescent="0.2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4"/>
      <c r="N678" s="103"/>
      <c r="O678" s="103"/>
    </row>
    <row r="679" spans="1:15" s="105" customFormat="1" x14ac:dyDescent="0.2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4"/>
      <c r="N679" s="103"/>
      <c r="O679" s="103"/>
    </row>
    <row r="680" spans="1:15" s="105" customFormat="1" x14ac:dyDescent="0.2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4"/>
      <c r="N680" s="103"/>
      <c r="O680" s="103"/>
    </row>
    <row r="681" spans="1:15" s="105" customFormat="1" x14ac:dyDescent="0.2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4"/>
      <c r="N681" s="103"/>
      <c r="O681" s="103"/>
    </row>
    <row r="682" spans="1:15" s="105" customFormat="1" x14ac:dyDescent="0.2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4"/>
      <c r="N682" s="103"/>
      <c r="O682" s="103"/>
    </row>
    <row r="683" spans="1:15" s="105" customFormat="1" x14ac:dyDescent="0.2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4"/>
      <c r="N683" s="103"/>
      <c r="O683" s="103"/>
    </row>
    <row r="684" spans="1:15" s="105" customFormat="1" x14ac:dyDescent="0.2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4"/>
      <c r="N684" s="103"/>
      <c r="O684" s="103"/>
    </row>
    <row r="685" spans="1:15" s="105" customFormat="1" x14ac:dyDescent="0.2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4"/>
      <c r="N685" s="103"/>
      <c r="O685" s="103"/>
    </row>
    <row r="686" spans="1:15" s="105" customFormat="1" x14ac:dyDescent="0.2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4"/>
      <c r="N686" s="103"/>
      <c r="O686" s="103"/>
    </row>
    <row r="687" spans="1:15" s="105" customFormat="1" x14ac:dyDescent="0.2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4"/>
      <c r="N687" s="103"/>
      <c r="O687" s="103"/>
    </row>
    <row r="688" spans="1:15" s="105" customFormat="1" x14ac:dyDescent="0.2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4"/>
      <c r="N688" s="103"/>
      <c r="O688" s="103"/>
    </row>
    <row r="689" spans="1:15" s="105" customFormat="1" x14ac:dyDescent="0.2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4"/>
      <c r="N689" s="103"/>
      <c r="O689" s="103"/>
    </row>
    <row r="690" spans="1:15" s="105" customFormat="1" x14ac:dyDescent="0.2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4"/>
      <c r="N690" s="103"/>
      <c r="O690" s="103"/>
    </row>
    <row r="691" spans="1:15" s="105" customFormat="1" x14ac:dyDescent="0.2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4"/>
      <c r="N691" s="103"/>
      <c r="O691" s="103"/>
    </row>
    <row r="692" spans="1:15" s="105" customFormat="1" x14ac:dyDescent="0.2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4"/>
      <c r="N692" s="103"/>
      <c r="O692" s="103"/>
    </row>
    <row r="693" spans="1:15" s="105" customFormat="1" x14ac:dyDescent="0.2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4"/>
      <c r="N693" s="103"/>
      <c r="O693" s="103"/>
    </row>
    <row r="694" spans="1:15" s="105" customFormat="1" x14ac:dyDescent="0.2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4"/>
      <c r="N694" s="103"/>
      <c r="O694" s="103"/>
    </row>
    <row r="695" spans="1:15" s="105" customFormat="1" x14ac:dyDescent="0.2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4"/>
      <c r="N695" s="103"/>
      <c r="O695" s="103"/>
    </row>
    <row r="696" spans="1:15" s="105" customFormat="1" x14ac:dyDescent="0.2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4"/>
      <c r="N696" s="103"/>
      <c r="O696" s="103"/>
    </row>
    <row r="697" spans="1:15" s="105" customFormat="1" x14ac:dyDescent="0.2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4"/>
      <c r="N697" s="103"/>
      <c r="O697" s="103"/>
    </row>
    <row r="698" spans="1:15" s="105" customFormat="1" x14ac:dyDescent="0.2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4"/>
      <c r="N698" s="103"/>
      <c r="O698" s="103"/>
    </row>
    <row r="699" spans="1:15" s="105" customFormat="1" x14ac:dyDescent="0.2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4"/>
      <c r="N699" s="103"/>
      <c r="O699" s="103"/>
    </row>
    <row r="700" spans="1:15" s="105" customFormat="1" x14ac:dyDescent="0.2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4"/>
      <c r="N700" s="103"/>
      <c r="O700" s="103"/>
    </row>
    <row r="701" spans="1:15" s="105" customFormat="1" x14ac:dyDescent="0.2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4"/>
      <c r="N701" s="103"/>
      <c r="O701" s="103"/>
    </row>
    <row r="702" spans="1:15" s="105" customFormat="1" x14ac:dyDescent="0.2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4"/>
      <c r="N702" s="103"/>
      <c r="O702" s="103"/>
    </row>
    <row r="703" spans="1:15" s="105" customFormat="1" x14ac:dyDescent="0.2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4"/>
      <c r="N703" s="103"/>
      <c r="O703" s="103"/>
    </row>
    <row r="704" spans="1:15" s="105" customFormat="1" x14ac:dyDescent="0.2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4"/>
      <c r="N704" s="103"/>
      <c r="O704" s="103"/>
    </row>
    <row r="705" spans="1:15" s="105" customFormat="1" x14ac:dyDescent="0.2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4"/>
      <c r="N705" s="103"/>
      <c r="O705" s="103"/>
    </row>
    <row r="706" spans="1:15" s="105" customFormat="1" x14ac:dyDescent="0.2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4"/>
      <c r="N706" s="103"/>
      <c r="O706" s="103"/>
    </row>
    <row r="707" spans="1:15" s="105" customFormat="1" x14ac:dyDescent="0.2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4"/>
      <c r="N707" s="103"/>
      <c r="O707" s="103"/>
    </row>
    <row r="708" spans="1:15" s="105" customFormat="1" x14ac:dyDescent="0.2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4"/>
      <c r="N708" s="103"/>
      <c r="O708" s="103"/>
    </row>
    <row r="709" spans="1:15" s="105" customFormat="1" x14ac:dyDescent="0.2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4"/>
      <c r="N709" s="103"/>
      <c r="O709" s="103"/>
    </row>
    <row r="710" spans="1:15" s="105" customFormat="1" x14ac:dyDescent="0.2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4"/>
      <c r="N710" s="103"/>
      <c r="O710" s="103"/>
    </row>
    <row r="711" spans="1:15" s="105" customFormat="1" x14ac:dyDescent="0.2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4"/>
      <c r="N711" s="103"/>
      <c r="O711" s="103"/>
    </row>
    <row r="712" spans="1:15" s="105" customFormat="1" x14ac:dyDescent="0.2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4"/>
      <c r="N712" s="103"/>
      <c r="O712" s="103"/>
    </row>
    <row r="713" spans="1:15" s="105" customFormat="1" x14ac:dyDescent="0.2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4"/>
      <c r="N713" s="103"/>
      <c r="O713" s="103"/>
    </row>
    <row r="714" spans="1:15" s="105" customFormat="1" x14ac:dyDescent="0.2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4"/>
      <c r="N714" s="103"/>
      <c r="O714" s="103"/>
    </row>
    <row r="715" spans="1:15" s="105" customFormat="1" x14ac:dyDescent="0.2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4"/>
      <c r="N715" s="103"/>
      <c r="O715" s="103"/>
    </row>
    <row r="716" spans="1:15" s="105" customFormat="1" x14ac:dyDescent="0.2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4"/>
      <c r="N716" s="103"/>
      <c r="O716" s="103"/>
    </row>
    <row r="717" spans="1:15" s="105" customFormat="1" x14ac:dyDescent="0.2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4"/>
      <c r="N717" s="103"/>
      <c r="O717" s="103"/>
    </row>
    <row r="718" spans="1:15" s="105" customFormat="1" x14ac:dyDescent="0.2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4"/>
      <c r="N718" s="103"/>
      <c r="O718" s="103"/>
    </row>
    <row r="719" spans="1:15" s="105" customFormat="1" x14ac:dyDescent="0.2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4"/>
      <c r="N719" s="103"/>
      <c r="O719" s="103"/>
    </row>
    <row r="720" spans="1:15" s="105" customFormat="1" x14ac:dyDescent="0.2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4"/>
      <c r="N720" s="103"/>
      <c r="O720" s="103"/>
    </row>
    <row r="721" spans="1:15" s="105" customFormat="1" x14ac:dyDescent="0.2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4"/>
      <c r="N721" s="103"/>
      <c r="O721" s="103"/>
    </row>
    <row r="722" spans="1:15" s="105" customFormat="1" x14ac:dyDescent="0.2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4"/>
      <c r="N722" s="103"/>
      <c r="O722" s="103"/>
    </row>
    <row r="723" spans="1:15" s="105" customFormat="1" x14ac:dyDescent="0.2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4"/>
      <c r="N723" s="103"/>
      <c r="O723" s="103"/>
    </row>
    <row r="724" spans="1:15" s="105" customFormat="1" x14ac:dyDescent="0.2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4"/>
      <c r="N724" s="103"/>
      <c r="O724" s="103"/>
    </row>
    <row r="725" spans="1:15" s="105" customFormat="1" x14ac:dyDescent="0.2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4"/>
      <c r="N725" s="103"/>
      <c r="O725" s="103"/>
    </row>
    <row r="726" spans="1:15" s="105" customFormat="1" x14ac:dyDescent="0.2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4"/>
      <c r="N726" s="103"/>
      <c r="O726" s="103"/>
    </row>
    <row r="727" spans="1:15" s="105" customFormat="1" x14ac:dyDescent="0.2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4"/>
      <c r="N727" s="103"/>
      <c r="O727" s="103"/>
    </row>
    <row r="728" spans="1:15" s="105" customFormat="1" x14ac:dyDescent="0.2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4"/>
      <c r="N728" s="103"/>
      <c r="O728" s="103"/>
    </row>
    <row r="729" spans="1:15" s="105" customFormat="1" x14ac:dyDescent="0.2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4"/>
      <c r="N729" s="103"/>
      <c r="O729" s="103"/>
    </row>
    <row r="730" spans="1:15" s="105" customFormat="1" x14ac:dyDescent="0.2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4"/>
      <c r="N730" s="103"/>
      <c r="O730" s="103"/>
    </row>
    <row r="731" spans="1:15" s="105" customFormat="1" x14ac:dyDescent="0.2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4"/>
      <c r="N731" s="103"/>
      <c r="O731" s="103"/>
    </row>
    <row r="732" spans="1:15" s="105" customFormat="1" x14ac:dyDescent="0.2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4"/>
      <c r="N732" s="103"/>
      <c r="O732" s="103"/>
    </row>
    <row r="733" spans="1:15" s="105" customFormat="1" x14ac:dyDescent="0.2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4"/>
      <c r="N733" s="103"/>
      <c r="O733" s="103"/>
    </row>
    <row r="734" spans="1:15" s="105" customFormat="1" x14ac:dyDescent="0.2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4"/>
      <c r="N734" s="103"/>
      <c r="O734" s="103"/>
    </row>
    <row r="735" spans="1:15" s="105" customFormat="1" x14ac:dyDescent="0.2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4"/>
      <c r="N735" s="103"/>
      <c r="O735" s="103"/>
    </row>
    <row r="736" spans="1:15" s="105" customFormat="1" x14ac:dyDescent="0.2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4"/>
      <c r="N736" s="103"/>
      <c r="O736" s="103"/>
    </row>
    <row r="737" spans="1:15" s="105" customFormat="1" x14ac:dyDescent="0.2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4"/>
      <c r="N737" s="103"/>
      <c r="O737" s="103"/>
    </row>
    <row r="738" spans="1:15" s="105" customFormat="1" x14ac:dyDescent="0.2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4"/>
      <c r="N738" s="103"/>
      <c r="O738" s="103"/>
    </row>
    <row r="739" spans="1:15" s="105" customFormat="1" x14ac:dyDescent="0.2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4"/>
      <c r="N739" s="103"/>
      <c r="O739" s="103"/>
    </row>
    <row r="740" spans="1:15" s="105" customFormat="1" x14ac:dyDescent="0.2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4"/>
      <c r="N740" s="103"/>
      <c r="O740" s="103"/>
    </row>
    <row r="741" spans="1:15" s="105" customFormat="1" x14ac:dyDescent="0.2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4"/>
      <c r="N741" s="103"/>
      <c r="O741" s="103"/>
    </row>
    <row r="742" spans="1:15" s="105" customFormat="1" x14ac:dyDescent="0.2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4"/>
      <c r="N742" s="103"/>
      <c r="O742" s="103"/>
    </row>
    <row r="743" spans="1:15" s="105" customFormat="1" x14ac:dyDescent="0.2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4"/>
      <c r="N743" s="103"/>
      <c r="O743" s="103"/>
    </row>
    <row r="744" spans="1:15" s="105" customFormat="1" x14ac:dyDescent="0.2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4"/>
      <c r="N744" s="103"/>
      <c r="O744" s="103"/>
    </row>
    <row r="745" spans="1:15" s="105" customFormat="1" x14ac:dyDescent="0.2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4"/>
      <c r="N745" s="103"/>
      <c r="O745" s="103"/>
    </row>
    <row r="746" spans="1:15" s="105" customFormat="1" x14ac:dyDescent="0.2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4"/>
      <c r="N746" s="103"/>
      <c r="O746" s="103"/>
    </row>
    <row r="747" spans="1:15" s="105" customFormat="1" x14ac:dyDescent="0.2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4"/>
      <c r="N747" s="103"/>
      <c r="O747" s="103"/>
    </row>
    <row r="748" spans="1:15" s="105" customFormat="1" x14ac:dyDescent="0.2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4"/>
      <c r="N748" s="103"/>
      <c r="O748" s="103"/>
    </row>
    <row r="749" spans="1:15" s="105" customFormat="1" x14ac:dyDescent="0.2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4"/>
      <c r="N749" s="103"/>
      <c r="O749" s="103"/>
    </row>
    <row r="750" spans="1:15" s="105" customFormat="1" x14ac:dyDescent="0.2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4"/>
      <c r="N750" s="103"/>
      <c r="O750" s="103"/>
    </row>
    <row r="751" spans="1:15" s="105" customFormat="1" x14ac:dyDescent="0.2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4"/>
      <c r="N751" s="103"/>
      <c r="O751" s="103"/>
    </row>
    <row r="752" spans="1:15" s="105" customFormat="1" x14ac:dyDescent="0.2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4"/>
      <c r="N752" s="103"/>
      <c r="O752" s="103"/>
    </row>
    <row r="753" spans="1:15" s="105" customFormat="1" x14ac:dyDescent="0.2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4"/>
      <c r="N753" s="103"/>
      <c r="O753" s="103"/>
    </row>
    <row r="754" spans="1:15" s="105" customFormat="1" x14ac:dyDescent="0.2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4"/>
      <c r="N754" s="103"/>
      <c r="O754" s="103"/>
    </row>
    <row r="755" spans="1:15" s="105" customFormat="1" x14ac:dyDescent="0.2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4"/>
      <c r="N755" s="103"/>
      <c r="O755" s="103"/>
    </row>
    <row r="756" spans="1:15" s="105" customFormat="1" x14ac:dyDescent="0.2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4"/>
      <c r="N756" s="103"/>
      <c r="O756" s="103"/>
    </row>
    <row r="757" spans="1:15" s="105" customFormat="1" x14ac:dyDescent="0.2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4"/>
      <c r="N757" s="103"/>
      <c r="O757" s="103"/>
    </row>
    <row r="758" spans="1:15" s="105" customFormat="1" x14ac:dyDescent="0.2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4"/>
      <c r="N758" s="103"/>
      <c r="O758" s="103"/>
    </row>
    <row r="759" spans="1:15" s="105" customFormat="1" x14ac:dyDescent="0.2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4"/>
      <c r="N759" s="103"/>
      <c r="O759" s="103"/>
    </row>
    <row r="760" spans="1:15" s="105" customFormat="1" x14ac:dyDescent="0.2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4"/>
      <c r="N760" s="103"/>
      <c r="O760" s="103"/>
    </row>
    <row r="761" spans="1:15" s="105" customFormat="1" x14ac:dyDescent="0.2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4"/>
      <c r="N761" s="103"/>
      <c r="O761" s="103"/>
    </row>
    <row r="762" spans="1:15" s="105" customFormat="1" x14ac:dyDescent="0.2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4"/>
      <c r="N762" s="103"/>
      <c r="O762" s="103"/>
    </row>
    <row r="763" spans="1:15" s="105" customFormat="1" x14ac:dyDescent="0.2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4"/>
      <c r="N763" s="103"/>
      <c r="O763" s="103"/>
    </row>
    <row r="764" spans="1:15" s="105" customFormat="1" x14ac:dyDescent="0.2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4"/>
      <c r="N764" s="103"/>
      <c r="O764" s="103"/>
    </row>
    <row r="765" spans="1:15" s="105" customFormat="1" x14ac:dyDescent="0.2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4"/>
      <c r="N765" s="103"/>
      <c r="O765" s="103"/>
    </row>
    <row r="766" spans="1:15" s="105" customFormat="1" x14ac:dyDescent="0.2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4"/>
      <c r="N766" s="103"/>
      <c r="O766" s="103"/>
    </row>
    <row r="767" spans="1:15" s="105" customFormat="1" x14ac:dyDescent="0.2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4"/>
      <c r="N767" s="103"/>
      <c r="O767" s="103"/>
    </row>
    <row r="768" spans="1:15" s="105" customFormat="1" x14ac:dyDescent="0.2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4"/>
      <c r="N768" s="103"/>
      <c r="O768" s="103"/>
    </row>
    <row r="769" spans="1:15" s="105" customFormat="1" x14ac:dyDescent="0.2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4"/>
      <c r="N769" s="103"/>
      <c r="O769" s="103"/>
    </row>
    <row r="770" spans="1:15" s="105" customFormat="1" x14ac:dyDescent="0.2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4"/>
      <c r="N770" s="103"/>
      <c r="O770" s="103"/>
    </row>
    <row r="771" spans="1:15" s="105" customFormat="1" x14ac:dyDescent="0.2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4"/>
      <c r="N771" s="103"/>
      <c r="O771" s="103"/>
    </row>
    <row r="772" spans="1:15" s="105" customFormat="1" x14ac:dyDescent="0.2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4"/>
      <c r="N772" s="103"/>
      <c r="O772" s="103"/>
    </row>
    <row r="773" spans="1:15" s="105" customFormat="1" x14ac:dyDescent="0.2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4"/>
      <c r="N773" s="103"/>
      <c r="O773" s="103"/>
    </row>
    <row r="774" spans="1:15" s="105" customFormat="1" x14ac:dyDescent="0.2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4"/>
      <c r="N774" s="103"/>
      <c r="O774" s="103"/>
    </row>
    <row r="775" spans="1:15" s="105" customFormat="1" x14ac:dyDescent="0.2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4"/>
      <c r="N775" s="103"/>
      <c r="O775" s="103"/>
    </row>
    <row r="776" spans="1:15" s="105" customFormat="1" x14ac:dyDescent="0.2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4"/>
      <c r="N776" s="103"/>
      <c r="O776" s="103"/>
    </row>
    <row r="777" spans="1:15" s="105" customFormat="1" x14ac:dyDescent="0.2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4"/>
      <c r="N777" s="103"/>
      <c r="O777" s="103"/>
    </row>
    <row r="778" spans="1:15" s="105" customFormat="1" x14ac:dyDescent="0.2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4"/>
      <c r="N778" s="103"/>
      <c r="O778" s="103"/>
    </row>
    <row r="779" spans="1:15" s="105" customFormat="1" x14ac:dyDescent="0.2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4"/>
      <c r="N779" s="103"/>
      <c r="O779" s="103"/>
    </row>
    <row r="780" spans="1:15" s="105" customFormat="1" x14ac:dyDescent="0.2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4"/>
      <c r="N780" s="103"/>
      <c r="O780" s="103"/>
    </row>
    <row r="781" spans="1:15" s="105" customFormat="1" x14ac:dyDescent="0.2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4"/>
      <c r="N781" s="103"/>
      <c r="O781" s="103"/>
    </row>
    <row r="782" spans="1:15" s="105" customFormat="1" x14ac:dyDescent="0.2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4"/>
      <c r="N782" s="103"/>
      <c r="O782" s="103"/>
    </row>
    <row r="783" spans="1:15" s="105" customFormat="1" x14ac:dyDescent="0.2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4"/>
      <c r="N783" s="103"/>
      <c r="O783" s="103"/>
    </row>
    <row r="784" spans="1:15" s="105" customFormat="1" x14ac:dyDescent="0.2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4"/>
      <c r="N784" s="103"/>
      <c r="O784" s="103"/>
    </row>
    <row r="785" spans="1:15" s="105" customFormat="1" x14ac:dyDescent="0.2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4"/>
      <c r="N785" s="103"/>
      <c r="O785" s="103"/>
    </row>
    <row r="786" spans="1:15" s="105" customFormat="1" x14ac:dyDescent="0.2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4"/>
      <c r="N786" s="103"/>
      <c r="O786" s="103"/>
    </row>
    <row r="787" spans="1:15" s="105" customFormat="1" x14ac:dyDescent="0.2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4"/>
      <c r="N787" s="103"/>
      <c r="O787" s="103"/>
    </row>
    <row r="788" spans="1:15" s="105" customFormat="1" x14ac:dyDescent="0.2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4"/>
      <c r="N788" s="103"/>
      <c r="O788" s="103"/>
    </row>
    <row r="789" spans="1:15" s="105" customFormat="1" x14ac:dyDescent="0.2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4"/>
      <c r="N789" s="103"/>
      <c r="O789" s="103"/>
    </row>
    <row r="790" spans="1:15" s="105" customFormat="1" x14ac:dyDescent="0.2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4"/>
      <c r="N790" s="103"/>
      <c r="O790" s="103"/>
    </row>
    <row r="791" spans="1:15" s="105" customFormat="1" x14ac:dyDescent="0.2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4"/>
      <c r="N791" s="103"/>
      <c r="O791" s="103"/>
    </row>
    <row r="792" spans="1:15" s="105" customFormat="1" x14ac:dyDescent="0.2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4"/>
      <c r="N792" s="103"/>
      <c r="O792" s="103"/>
    </row>
    <row r="793" spans="1:15" s="105" customFormat="1" x14ac:dyDescent="0.2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4"/>
      <c r="N793" s="103"/>
      <c r="O793" s="103"/>
    </row>
    <row r="794" spans="1:15" s="105" customFormat="1" x14ac:dyDescent="0.2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4"/>
      <c r="N794" s="103"/>
      <c r="O794" s="103"/>
    </row>
    <row r="795" spans="1:15" s="105" customFormat="1" x14ac:dyDescent="0.2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4"/>
      <c r="N795" s="103"/>
      <c r="O795" s="103"/>
    </row>
    <row r="796" spans="1:15" s="105" customFormat="1" x14ac:dyDescent="0.2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4"/>
      <c r="N796" s="103"/>
      <c r="O796" s="103"/>
    </row>
    <row r="797" spans="1:15" s="105" customFormat="1" x14ac:dyDescent="0.2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4"/>
      <c r="N797" s="103"/>
      <c r="O797" s="103"/>
    </row>
    <row r="798" spans="1:15" s="105" customFormat="1" x14ac:dyDescent="0.2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4"/>
      <c r="N798" s="103"/>
      <c r="O798" s="103"/>
    </row>
    <row r="799" spans="1:15" s="105" customFormat="1" x14ac:dyDescent="0.2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4"/>
      <c r="N799" s="103"/>
      <c r="O799" s="103"/>
    </row>
    <row r="800" spans="1:15" s="105" customFormat="1" x14ac:dyDescent="0.2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4"/>
      <c r="N800" s="103"/>
      <c r="O800" s="103"/>
    </row>
    <row r="801" spans="1:15" s="105" customFormat="1" x14ac:dyDescent="0.2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4"/>
      <c r="N801" s="103"/>
      <c r="O801" s="103"/>
    </row>
    <row r="802" spans="1:15" s="105" customFormat="1" x14ac:dyDescent="0.2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4"/>
      <c r="N802" s="103"/>
      <c r="O802" s="103"/>
    </row>
    <row r="803" spans="1:15" s="105" customFormat="1" x14ac:dyDescent="0.2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4"/>
      <c r="N803" s="103"/>
      <c r="O803" s="103"/>
    </row>
    <row r="804" spans="1:15" s="105" customFormat="1" x14ac:dyDescent="0.2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4"/>
      <c r="N804" s="103"/>
      <c r="O804" s="103"/>
    </row>
    <row r="805" spans="1:15" s="105" customFormat="1" x14ac:dyDescent="0.2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4"/>
      <c r="N805" s="103"/>
      <c r="O805" s="103"/>
    </row>
    <row r="806" spans="1:15" s="105" customFormat="1" x14ac:dyDescent="0.2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4"/>
      <c r="N806" s="103"/>
      <c r="O806" s="103"/>
    </row>
    <row r="807" spans="1:15" s="105" customFormat="1" x14ac:dyDescent="0.2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4"/>
      <c r="N807" s="103"/>
      <c r="O807" s="103"/>
    </row>
    <row r="808" spans="1:15" s="105" customFormat="1" x14ac:dyDescent="0.2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4"/>
      <c r="N808" s="103"/>
      <c r="O808" s="103"/>
    </row>
    <row r="809" spans="1:15" s="105" customFormat="1" x14ac:dyDescent="0.2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4"/>
      <c r="N809" s="103"/>
      <c r="O809" s="103"/>
    </row>
    <row r="810" spans="1:15" s="105" customFormat="1" x14ac:dyDescent="0.2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4"/>
      <c r="N810" s="103"/>
      <c r="O810" s="103"/>
    </row>
    <row r="811" spans="1:15" s="105" customFormat="1" x14ac:dyDescent="0.2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4"/>
      <c r="N811" s="103"/>
      <c r="O811" s="103"/>
    </row>
    <row r="812" spans="1:15" s="105" customFormat="1" x14ac:dyDescent="0.2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4"/>
      <c r="N812" s="103"/>
      <c r="O812" s="103"/>
    </row>
    <row r="813" spans="1:15" s="105" customFormat="1" x14ac:dyDescent="0.2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4"/>
      <c r="N813" s="103"/>
      <c r="O813" s="103"/>
    </row>
    <row r="814" spans="1:15" s="105" customFormat="1" x14ac:dyDescent="0.2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4"/>
      <c r="N814" s="103"/>
      <c r="O814" s="103"/>
    </row>
    <row r="815" spans="1:15" s="105" customFormat="1" x14ac:dyDescent="0.2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4"/>
      <c r="N815" s="103"/>
      <c r="O815" s="103"/>
    </row>
    <row r="816" spans="1:15" s="105" customFormat="1" x14ac:dyDescent="0.2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4"/>
      <c r="N816" s="103"/>
      <c r="O816" s="103"/>
    </row>
    <row r="817" spans="1:15" s="105" customFormat="1" x14ac:dyDescent="0.2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4"/>
      <c r="N817" s="103"/>
      <c r="O817" s="103"/>
    </row>
    <row r="818" spans="1:15" s="105" customFormat="1" x14ac:dyDescent="0.2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4"/>
      <c r="N818" s="103"/>
      <c r="O818" s="103"/>
    </row>
    <row r="819" spans="1:15" s="105" customFormat="1" x14ac:dyDescent="0.2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4"/>
      <c r="N819" s="103"/>
      <c r="O819" s="103"/>
    </row>
    <row r="820" spans="1:15" s="105" customFormat="1" x14ac:dyDescent="0.2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4"/>
      <c r="N820" s="103"/>
      <c r="O820" s="103"/>
    </row>
    <row r="821" spans="1:15" s="105" customFormat="1" x14ac:dyDescent="0.2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4"/>
      <c r="N821" s="103"/>
      <c r="O821" s="103"/>
    </row>
    <row r="822" spans="1:15" s="105" customFormat="1" x14ac:dyDescent="0.2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4"/>
      <c r="N822" s="103"/>
      <c r="O822" s="103"/>
    </row>
    <row r="823" spans="1:15" s="105" customFormat="1" x14ac:dyDescent="0.2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4"/>
      <c r="N823" s="103"/>
      <c r="O823" s="103"/>
    </row>
    <row r="824" spans="1:15" s="105" customFormat="1" x14ac:dyDescent="0.2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4"/>
      <c r="N824" s="103"/>
      <c r="O824" s="103"/>
    </row>
    <row r="825" spans="1:15" s="105" customFormat="1" x14ac:dyDescent="0.2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4"/>
      <c r="N825" s="103"/>
      <c r="O825" s="103"/>
    </row>
    <row r="826" spans="1:15" s="105" customFormat="1" x14ac:dyDescent="0.2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4"/>
      <c r="N826" s="103"/>
      <c r="O826" s="103"/>
    </row>
    <row r="827" spans="1:15" s="105" customFormat="1" x14ac:dyDescent="0.2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4"/>
      <c r="N827" s="103"/>
      <c r="O827" s="103"/>
    </row>
    <row r="828" spans="1:15" s="105" customFormat="1" x14ac:dyDescent="0.2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4"/>
      <c r="N828" s="103"/>
      <c r="O828" s="103"/>
    </row>
    <row r="829" spans="1:15" s="105" customFormat="1" x14ac:dyDescent="0.2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4"/>
      <c r="N829" s="103"/>
      <c r="O829" s="103"/>
    </row>
    <row r="830" spans="1:15" s="105" customFormat="1" x14ac:dyDescent="0.2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4"/>
      <c r="N830" s="103"/>
      <c r="O830" s="103"/>
    </row>
    <row r="831" spans="1:15" s="105" customFormat="1" x14ac:dyDescent="0.2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4"/>
      <c r="N831" s="103"/>
      <c r="O831" s="103"/>
    </row>
    <row r="832" spans="1:15" s="105" customFormat="1" x14ac:dyDescent="0.2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4"/>
      <c r="N832" s="103"/>
      <c r="O832" s="103"/>
    </row>
    <row r="833" spans="1:15" s="105" customFormat="1" x14ac:dyDescent="0.2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4"/>
      <c r="N833" s="103"/>
      <c r="O833" s="103"/>
    </row>
    <row r="834" spans="1:15" s="105" customFormat="1" x14ac:dyDescent="0.2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4"/>
      <c r="N834" s="103"/>
      <c r="O834" s="103"/>
    </row>
    <row r="835" spans="1:15" s="105" customFormat="1" x14ac:dyDescent="0.2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4"/>
      <c r="N835" s="103"/>
      <c r="O835" s="103"/>
    </row>
    <row r="836" spans="1:15" s="105" customFormat="1" x14ac:dyDescent="0.2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4"/>
      <c r="N836" s="103"/>
      <c r="O836" s="103"/>
    </row>
    <row r="837" spans="1:15" s="105" customFormat="1" x14ac:dyDescent="0.2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4"/>
      <c r="N837" s="103"/>
      <c r="O837" s="103"/>
    </row>
    <row r="838" spans="1:15" s="105" customFormat="1" x14ac:dyDescent="0.2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4"/>
      <c r="N838" s="103"/>
      <c r="O838" s="103"/>
    </row>
    <row r="839" spans="1:15" s="105" customFormat="1" x14ac:dyDescent="0.2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4"/>
      <c r="N839" s="103"/>
      <c r="O839" s="103"/>
    </row>
    <row r="840" spans="1:15" s="105" customFormat="1" x14ac:dyDescent="0.2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4"/>
      <c r="N840" s="103"/>
      <c r="O840" s="103"/>
    </row>
    <row r="841" spans="1:15" s="105" customFormat="1" x14ac:dyDescent="0.2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4"/>
      <c r="N841" s="103"/>
      <c r="O841" s="103"/>
    </row>
    <row r="842" spans="1:15" s="105" customFormat="1" x14ac:dyDescent="0.2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4"/>
      <c r="N842" s="103"/>
      <c r="O842" s="103"/>
    </row>
    <row r="843" spans="1:15" s="105" customFormat="1" x14ac:dyDescent="0.2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4"/>
      <c r="N843" s="103"/>
      <c r="O843" s="103"/>
    </row>
    <row r="844" spans="1:15" s="105" customFormat="1" x14ac:dyDescent="0.2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4"/>
      <c r="N844" s="103"/>
      <c r="O844" s="103"/>
    </row>
    <row r="845" spans="1:15" s="105" customFormat="1" x14ac:dyDescent="0.2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4"/>
      <c r="N845" s="103"/>
      <c r="O845" s="103"/>
    </row>
    <row r="846" spans="1:15" s="105" customFormat="1" x14ac:dyDescent="0.2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4"/>
      <c r="N846" s="103"/>
      <c r="O846" s="103"/>
    </row>
    <row r="847" spans="1:15" s="105" customFormat="1" x14ac:dyDescent="0.2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4"/>
      <c r="N847" s="103"/>
      <c r="O847" s="103"/>
    </row>
    <row r="848" spans="1:15" s="105" customFormat="1" x14ac:dyDescent="0.2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4"/>
      <c r="N848" s="103"/>
      <c r="O848" s="103"/>
    </row>
    <row r="849" spans="1:15" s="105" customFormat="1" x14ac:dyDescent="0.2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4"/>
      <c r="N849" s="103"/>
      <c r="O849" s="103"/>
    </row>
    <row r="850" spans="1:15" s="105" customFormat="1" x14ac:dyDescent="0.2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4"/>
      <c r="N850" s="103"/>
      <c r="O850" s="103"/>
    </row>
    <row r="851" spans="1:15" s="105" customFormat="1" x14ac:dyDescent="0.2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4"/>
      <c r="N851" s="103"/>
      <c r="O851" s="103"/>
    </row>
    <row r="852" spans="1:15" s="105" customFormat="1" x14ac:dyDescent="0.2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4"/>
      <c r="N852" s="103"/>
      <c r="O852" s="103"/>
    </row>
    <row r="853" spans="1:15" s="105" customFormat="1" x14ac:dyDescent="0.2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4"/>
      <c r="N853" s="103"/>
      <c r="O853" s="103"/>
    </row>
    <row r="854" spans="1:15" s="105" customFormat="1" x14ac:dyDescent="0.2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4"/>
      <c r="N854" s="103"/>
      <c r="O854" s="103"/>
    </row>
    <row r="855" spans="1:15" s="105" customFormat="1" x14ac:dyDescent="0.2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4"/>
      <c r="N855" s="103"/>
      <c r="O855" s="103"/>
    </row>
    <row r="856" spans="1:15" s="105" customFormat="1" x14ac:dyDescent="0.2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4"/>
      <c r="N856" s="103"/>
      <c r="O856" s="103"/>
    </row>
    <row r="857" spans="1:15" s="105" customFormat="1" x14ac:dyDescent="0.2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4"/>
      <c r="N857" s="103"/>
      <c r="O857" s="103"/>
    </row>
    <row r="858" spans="1:15" s="105" customFormat="1" x14ac:dyDescent="0.2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4"/>
      <c r="N858" s="103"/>
      <c r="O858" s="103"/>
    </row>
    <row r="859" spans="1:15" s="105" customFormat="1" x14ac:dyDescent="0.2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4"/>
      <c r="N859" s="103"/>
      <c r="O859" s="103"/>
    </row>
    <row r="860" spans="1:15" s="105" customFormat="1" x14ac:dyDescent="0.2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4"/>
      <c r="N860" s="103"/>
      <c r="O860" s="103"/>
    </row>
    <row r="861" spans="1:15" s="105" customFormat="1" x14ac:dyDescent="0.2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4"/>
      <c r="N861" s="103"/>
      <c r="O861" s="103"/>
    </row>
    <row r="862" spans="1:15" s="105" customFormat="1" x14ac:dyDescent="0.2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4"/>
      <c r="N862" s="103"/>
      <c r="O862" s="103"/>
    </row>
    <row r="863" spans="1:15" s="105" customFormat="1" x14ac:dyDescent="0.2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4"/>
      <c r="N863" s="103"/>
      <c r="O863" s="103"/>
    </row>
    <row r="864" spans="1:15" s="105" customFormat="1" x14ac:dyDescent="0.2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4"/>
      <c r="N864" s="103"/>
      <c r="O864" s="103"/>
    </row>
    <row r="865" spans="1:15" s="105" customFormat="1" x14ac:dyDescent="0.2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4"/>
      <c r="N865" s="103"/>
      <c r="O865" s="103"/>
    </row>
    <row r="866" spans="1:15" s="105" customFormat="1" x14ac:dyDescent="0.2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4"/>
      <c r="N866" s="103"/>
      <c r="O866" s="103"/>
    </row>
    <row r="867" spans="1:15" s="105" customFormat="1" x14ac:dyDescent="0.2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4"/>
      <c r="N867" s="103"/>
      <c r="O867" s="103"/>
    </row>
    <row r="868" spans="1:15" s="105" customFormat="1" x14ac:dyDescent="0.2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4"/>
      <c r="N868" s="103"/>
      <c r="O868" s="103"/>
    </row>
    <row r="869" spans="1:15" s="105" customFormat="1" x14ac:dyDescent="0.2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4"/>
      <c r="N869" s="103"/>
      <c r="O869" s="103"/>
    </row>
    <row r="870" spans="1:15" s="105" customFormat="1" x14ac:dyDescent="0.2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4"/>
      <c r="N870" s="103"/>
      <c r="O870" s="103"/>
    </row>
    <row r="871" spans="1:15" s="105" customFormat="1" x14ac:dyDescent="0.2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4"/>
      <c r="N871" s="103"/>
      <c r="O871" s="103"/>
    </row>
    <row r="872" spans="1:15" s="105" customFormat="1" x14ac:dyDescent="0.2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4"/>
      <c r="N872" s="103"/>
      <c r="O872" s="103"/>
    </row>
    <row r="873" spans="1:15" s="105" customFormat="1" x14ac:dyDescent="0.2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4"/>
      <c r="N873" s="103"/>
      <c r="O873" s="103"/>
    </row>
    <row r="874" spans="1:15" s="105" customFormat="1" x14ac:dyDescent="0.2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4"/>
      <c r="N874" s="103"/>
      <c r="O874" s="103"/>
    </row>
    <row r="875" spans="1:15" s="105" customFormat="1" x14ac:dyDescent="0.2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4"/>
      <c r="N875" s="103"/>
      <c r="O875" s="103"/>
    </row>
    <row r="876" spans="1:15" s="105" customFormat="1" x14ac:dyDescent="0.2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4"/>
      <c r="N876" s="103"/>
      <c r="O876" s="103"/>
    </row>
    <row r="877" spans="1:15" s="105" customFormat="1" x14ac:dyDescent="0.2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4"/>
      <c r="N877" s="103"/>
      <c r="O877" s="103"/>
    </row>
    <row r="878" spans="1:15" s="105" customFormat="1" x14ac:dyDescent="0.2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4"/>
      <c r="N878" s="103"/>
      <c r="O878" s="103"/>
    </row>
    <row r="879" spans="1:15" s="105" customFormat="1" x14ac:dyDescent="0.2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4"/>
      <c r="N879" s="103"/>
      <c r="O879" s="103"/>
    </row>
    <row r="880" spans="1:15" s="105" customFormat="1" x14ac:dyDescent="0.2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4"/>
      <c r="N880" s="103"/>
      <c r="O880" s="103"/>
    </row>
    <row r="881" spans="1:15" s="105" customFormat="1" x14ac:dyDescent="0.2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4"/>
      <c r="N881" s="103"/>
      <c r="O881" s="103"/>
    </row>
    <row r="882" spans="1:15" s="105" customFormat="1" x14ac:dyDescent="0.2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4"/>
      <c r="N882" s="103"/>
      <c r="O882" s="103"/>
    </row>
    <row r="883" spans="1:15" s="105" customFormat="1" x14ac:dyDescent="0.2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4"/>
      <c r="N883" s="103"/>
      <c r="O883" s="103"/>
    </row>
    <row r="884" spans="1:15" s="105" customFormat="1" x14ac:dyDescent="0.2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4"/>
      <c r="N884" s="103"/>
      <c r="O884" s="103"/>
    </row>
    <row r="885" spans="1:15" s="105" customFormat="1" x14ac:dyDescent="0.2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4"/>
      <c r="N885" s="103"/>
      <c r="O885" s="103"/>
    </row>
    <row r="886" spans="1:15" s="105" customFormat="1" x14ac:dyDescent="0.2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4"/>
      <c r="N886" s="103"/>
      <c r="O886" s="103"/>
    </row>
    <row r="887" spans="1:15" s="105" customFormat="1" x14ac:dyDescent="0.2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4"/>
      <c r="N887" s="103"/>
      <c r="O887" s="103"/>
    </row>
    <row r="888" spans="1:15" s="105" customFormat="1" x14ac:dyDescent="0.2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4"/>
      <c r="N888" s="103"/>
      <c r="O888" s="103"/>
    </row>
    <row r="889" spans="1:15" s="105" customFormat="1" x14ac:dyDescent="0.2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4"/>
      <c r="N889" s="103"/>
      <c r="O889" s="103"/>
    </row>
    <row r="890" spans="1:15" s="105" customFormat="1" x14ac:dyDescent="0.2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4"/>
      <c r="N890" s="103"/>
      <c r="O890" s="103"/>
    </row>
    <row r="891" spans="1:15" s="105" customFormat="1" x14ac:dyDescent="0.2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4"/>
      <c r="N891" s="103"/>
      <c r="O891" s="103"/>
    </row>
    <row r="892" spans="1:15" s="105" customFormat="1" x14ac:dyDescent="0.2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4"/>
      <c r="N892" s="103"/>
      <c r="O892" s="103"/>
    </row>
    <row r="893" spans="1:15" s="105" customFormat="1" x14ac:dyDescent="0.2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4"/>
      <c r="N893" s="103"/>
      <c r="O893" s="103"/>
    </row>
    <row r="894" spans="1:15" s="105" customFormat="1" x14ac:dyDescent="0.2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4"/>
      <c r="N894" s="103"/>
      <c r="O894" s="103"/>
    </row>
    <row r="895" spans="1:15" s="105" customFormat="1" x14ac:dyDescent="0.2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4"/>
      <c r="N895" s="103"/>
      <c r="O895" s="103"/>
    </row>
    <row r="896" spans="1:15" s="105" customFormat="1" x14ac:dyDescent="0.2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4"/>
      <c r="N896" s="103"/>
      <c r="O896" s="103"/>
    </row>
    <row r="897" spans="1:15" s="105" customFormat="1" x14ac:dyDescent="0.2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4"/>
      <c r="N897" s="103"/>
      <c r="O897" s="103"/>
    </row>
    <row r="898" spans="1:15" s="105" customFormat="1" x14ac:dyDescent="0.2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4"/>
      <c r="N898" s="103"/>
      <c r="O898" s="103"/>
    </row>
    <row r="899" spans="1:15" s="105" customFormat="1" x14ac:dyDescent="0.2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4"/>
      <c r="N899" s="103"/>
      <c r="O899" s="103"/>
    </row>
    <row r="900" spans="1:15" s="105" customFormat="1" x14ac:dyDescent="0.2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4"/>
      <c r="N900" s="103"/>
      <c r="O900" s="103"/>
    </row>
    <row r="901" spans="1:15" s="105" customFormat="1" x14ac:dyDescent="0.2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4"/>
      <c r="N901" s="103"/>
      <c r="O901" s="103"/>
    </row>
  </sheetData>
  <mergeCells count="25">
    <mergeCell ref="B12:B13"/>
    <mergeCell ref="C12:C13"/>
    <mergeCell ref="D12:D13"/>
    <mergeCell ref="E12:E13"/>
    <mergeCell ref="C5:D5"/>
    <mergeCell ref="C7:D7"/>
    <mergeCell ref="C9:D9"/>
    <mergeCell ref="C10:K10"/>
    <mergeCell ref="C11:E11"/>
    <mergeCell ref="C20:C21"/>
    <mergeCell ref="H23:H24"/>
    <mergeCell ref="A36:C36"/>
    <mergeCell ref="O12:O13"/>
    <mergeCell ref="A14:D14"/>
    <mergeCell ref="A15:A16"/>
    <mergeCell ref="C16:C17"/>
    <mergeCell ref="D16:D17"/>
    <mergeCell ref="C18:C19"/>
    <mergeCell ref="F12:F13"/>
    <mergeCell ref="G12:G13"/>
    <mergeCell ref="H12:H13"/>
    <mergeCell ref="I12:L12"/>
    <mergeCell ref="M12:M13"/>
    <mergeCell ref="N12:N13"/>
    <mergeCell ref="A12:A13"/>
  </mergeCells>
  <printOptions horizontalCentered="1"/>
  <pageMargins left="0.59055118110236227" right="0.55118110236220474" top="0.55118110236220474" bottom="0.98425196850393704" header="0.15748031496062992" footer="0"/>
  <pageSetup paperSize="144" scale="55" fitToWidth="20" fitToHeight="20" orientation="landscape" r:id="rId1"/>
  <headerFooter alignWithMargins="0">
    <oddHeader>&amp;A</oddHeader>
    <oddFooter>&amp;C&amp;P&amp;R&amp;F</oddFooter>
  </headerFooter>
  <rowBreaks count="2" manualBreakCount="2">
    <brk id="21" max="14" man="1"/>
    <brk id="26" max="14" man="1"/>
  </rowBreaks>
  <colBreaks count="1" manualBreakCount="1">
    <brk id="15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38"/>
  <sheetViews>
    <sheetView tabSelected="1" view="pageBreakPreview" topLeftCell="A46" zoomScale="60" zoomScaleNormal="90" workbookViewId="0">
      <selection activeCell="I5" sqref="I5"/>
    </sheetView>
  </sheetViews>
  <sheetFormatPr baseColWidth="10" defaultColWidth="11.42578125" defaultRowHeight="15" x14ac:dyDescent="0.25"/>
  <cols>
    <col min="1" max="1" width="37.85546875" customWidth="1"/>
    <col min="2" max="2" width="35.28515625" bestFit="1" customWidth="1"/>
    <col min="3" max="3" width="25.7109375" customWidth="1"/>
    <col min="4" max="4" width="24.85546875" bestFit="1" customWidth="1"/>
    <col min="5" max="5" width="16.28515625" customWidth="1"/>
    <col min="6" max="6" width="18.28515625" customWidth="1"/>
    <col min="7" max="7" width="15.42578125" customWidth="1"/>
    <col min="8" max="8" width="14.42578125" customWidth="1"/>
    <col min="9" max="9" width="13.5703125" customWidth="1"/>
    <col min="10" max="10" width="12.7109375" customWidth="1"/>
    <col min="11" max="11" width="14.28515625" customWidth="1"/>
    <col min="12" max="12" width="14.140625" customWidth="1"/>
    <col min="13" max="13" width="4" customWidth="1"/>
    <col min="14" max="14" width="3.7109375" customWidth="1"/>
    <col min="15" max="16" width="3.28515625" customWidth="1"/>
    <col min="17" max="17" width="5.140625" customWidth="1"/>
    <col min="18" max="18" width="4.42578125" customWidth="1"/>
  </cols>
  <sheetData>
    <row r="1" spans="1:18" ht="24.95" customHeight="1" x14ac:dyDescent="0.25">
      <c r="A1" s="109" t="s">
        <v>122</v>
      </c>
      <c r="B1" s="109" t="s">
        <v>4</v>
      </c>
      <c r="C1" s="109"/>
      <c r="D1" s="109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18" ht="23.25" customHeight="1" x14ac:dyDescent="0.25">
      <c r="A2" s="109" t="s">
        <v>123</v>
      </c>
      <c r="B2" s="109" t="s">
        <v>4</v>
      </c>
      <c r="C2" s="109"/>
      <c r="D2" s="109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8" ht="24.75" customHeight="1" x14ac:dyDescent="0.25">
      <c r="A3" s="109" t="s">
        <v>123</v>
      </c>
      <c r="B3" s="111" t="s">
        <v>124</v>
      </c>
      <c r="C3" s="112"/>
      <c r="D3" s="109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1:18" ht="24" customHeight="1" x14ac:dyDescent="0.25">
      <c r="A4" s="109" t="s">
        <v>125</v>
      </c>
      <c r="B4" s="412" t="s">
        <v>126</v>
      </c>
      <c r="C4" s="412"/>
      <c r="D4" s="109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8" ht="23.25" customHeight="1" x14ac:dyDescent="0.25">
      <c r="A5" s="109" t="s">
        <v>127</v>
      </c>
      <c r="B5" s="113" t="s">
        <v>128</v>
      </c>
      <c r="C5" s="109"/>
      <c r="D5" s="109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8" ht="30" customHeight="1" x14ac:dyDescent="0.25">
      <c r="A6" s="113" t="s">
        <v>129</v>
      </c>
      <c r="B6" s="412" t="s">
        <v>130</v>
      </c>
      <c r="C6" s="412"/>
      <c r="D6" s="412"/>
      <c r="E6" s="110"/>
      <c r="F6" s="110"/>
      <c r="G6" s="110"/>
      <c r="H6" s="120"/>
      <c r="I6" s="120"/>
      <c r="J6" s="110"/>
      <c r="K6" s="110"/>
      <c r="L6" s="110"/>
      <c r="M6" s="110"/>
      <c r="N6" s="110"/>
      <c r="O6" s="110"/>
      <c r="P6" s="110"/>
      <c r="Q6" s="110"/>
    </row>
    <row r="7" spans="1:18" ht="30" customHeight="1" x14ac:dyDescent="0.25">
      <c r="A7" s="113" t="s">
        <v>191</v>
      </c>
      <c r="B7" s="412" t="s">
        <v>131</v>
      </c>
      <c r="C7" s="412"/>
      <c r="D7" s="412"/>
      <c r="E7" s="110"/>
      <c r="F7" s="110"/>
      <c r="G7" s="110"/>
      <c r="H7" s="110"/>
      <c r="I7" s="121" t="s">
        <v>280</v>
      </c>
      <c r="J7" s="110"/>
      <c r="K7" s="110"/>
      <c r="L7" s="110"/>
      <c r="M7" s="110"/>
      <c r="N7" s="110"/>
      <c r="O7" s="110"/>
      <c r="P7" s="110"/>
      <c r="Q7" s="110"/>
      <c r="R7" s="1"/>
    </row>
    <row r="8" spans="1:18" ht="13.5" customHeight="1" x14ac:dyDescent="0.3">
      <c r="A8" s="413" t="s">
        <v>192</v>
      </c>
      <c r="B8" s="413"/>
      <c r="C8" s="109"/>
      <c r="D8" s="110"/>
      <c r="E8" s="110"/>
      <c r="F8" s="110"/>
      <c r="G8" s="110"/>
      <c r="H8" s="110"/>
      <c r="I8" s="120"/>
      <c r="J8" s="110"/>
      <c r="K8" s="110"/>
      <c r="L8" s="110"/>
      <c r="M8" s="110"/>
      <c r="N8" s="110"/>
      <c r="O8" s="110"/>
      <c r="P8" s="110"/>
      <c r="Q8" s="110"/>
      <c r="R8" s="1"/>
    </row>
    <row r="9" spans="1:18" s="4" customFormat="1" ht="19.5" thickBot="1" x14ac:dyDescent="0.35">
      <c r="A9" s="122" t="s">
        <v>132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8" s="6" customFormat="1" ht="16.5" thickTop="1" x14ac:dyDescent="0.25">
      <c r="A10" s="404" t="s">
        <v>133</v>
      </c>
      <c r="B10" s="384" t="s">
        <v>134</v>
      </c>
      <c r="C10" s="384"/>
      <c r="D10" s="393" t="s">
        <v>135</v>
      </c>
      <c r="E10" s="393" t="s">
        <v>136</v>
      </c>
      <c r="F10" s="393" t="s">
        <v>137</v>
      </c>
      <c r="G10" s="393" t="s">
        <v>138</v>
      </c>
      <c r="H10" s="394" t="s">
        <v>139</v>
      </c>
      <c r="I10" s="394"/>
      <c r="J10" s="394"/>
      <c r="K10" s="394"/>
      <c r="L10" s="384" t="s">
        <v>140</v>
      </c>
      <c r="M10" s="384" t="s">
        <v>141</v>
      </c>
      <c r="N10" s="384"/>
      <c r="O10" s="384"/>
      <c r="P10" s="384"/>
      <c r="Q10" s="384"/>
      <c r="R10" s="385"/>
    </row>
    <row r="11" spans="1:18" s="6" customFormat="1" ht="15.75" x14ac:dyDescent="0.25">
      <c r="A11" s="298"/>
      <c r="B11" s="299"/>
      <c r="C11" s="299"/>
      <c r="D11" s="302"/>
      <c r="E11" s="302"/>
      <c r="F11" s="302"/>
      <c r="G11" s="302"/>
      <c r="H11" s="178" t="s">
        <v>142</v>
      </c>
      <c r="I11" s="178" t="s">
        <v>159</v>
      </c>
      <c r="J11" s="178" t="s">
        <v>143</v>
      </c>
      <c r="K11" s="178" t="s">
        <v>144</v>
      </c>
      <c r="L11" s="299"/>
      <c r="M11" s="299"/>
      <c r="N11" s="299"/>
      <c r="O11" s="299"/>
      <c r="P11" s="299"/>
      <c r="Q11" s="299"/>
      <c r="R11" s="386"/>
    </row>
    <row r="12" spans="1:18" s="1" customFormat="1" ht="101.25" customHeight="1" x14ac:dyDescent="0.25">
      <c r="A12" s="162" t="s">
        <v>145</v>
      </c>
      <c r="B12" s="309" t="s">
        <v>190</v>
      </c>
      <c r="C12" s="309"/>
      <c r="D12" s="155" t="s">
        <v>146</v>
      </c>
      <c r="E12" s="155" t="s">
        <v>147</v>
      </c>
      <c r="F12" s="155" t="s">
        <v>148</v>
      </c>
      <c r="G12" s="155">
        <v>1</v>
      </c>
      <c r="H12" s="155"/>
      <c r="I12" s="155"/>
      <c r="J12" s="155">
        <v>1</v>
      </c>
      <c r="K12" s="155"/>
      <c r="L12" s="168">
        <v>71877025</v>
      </c>
      <c r="M12" s="387"/>
      <c r="N12" s="387"/>
      <c r="O12" s="387"/>
      <c r="P12" s="387"/>
      <c r="Q12" s="387"/>
      <c r="R12" s="388"/>
    </row>
    <row r="13" spans="1:18" s="4" customFormat="1" ht="19.5" x14ac:dyDescent="0.35">
      <c r="A13" s="126" t="s">
        <v>230</v>
      </c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8"/>
    </row>
    <row r="14" spans="1:18" s="6" customFormat="1" ht="15.75" x14ac:dyDescent="0.25">
      <c r="A14" s="416" t="s">
        <v>149</v>
      </c>
      <c r="B14" s="417"/>
      <c r="C14" s="418" t="s">
        <v>150</v>
      </c>
      <c r="D14" s="389" t="s">
        <v>151</v>
      </c>
      <c r="E14" s="389"/>
      <c r="F14" s="389"/>
      <c r="G14" s="389"/>
      <c r="H14" s="389" t="s">
        <v>152</v>
      </c>
      <c r="I14" s="389"/>
      <c r="J14" s="389"/>
      <c r="K14" s="389"/>
      <c r="L14" s="390" t="s">
        <v>153</v>
      </c>
      <c r="M14" s="391" t="s">
        <v>154</v>
      </c>
      <c r="N14" s="391"/>
      <c r="O14" s="391"/>
      <c r="P14" s="391"/>
      <c r="Q14" s="391"/>
      <c r="R14" s="392"/>
    </row>
    <row r="15" spans="1:18" s="6" customFormat="1" ht="28.5" customHeight="1" x14ac:dyDescent="0.25">
      <c r="A15" s="416"/>
      <c r="B15" s="417"/>
      <c r="C15" s="418"/>
      <c r="D15" s="187" t="s">
        <v>155</v>
      </c>
      <c r="E15" s="187" t="s">
        <v>156</v>
      </c>
      <c r="F15" s="187" t="s">
        <v>157</v>
      </c>
      <c r="G15" s="187" t="s">
        <v>158</v>
      </c>
      <c r="H15" s="188" t="s">
        <v>142</v>
      </c>
      <c r="I15" s="188" t="s">
        <v>159</v>
      </c>
      <c r="J15" s="188" t="s">
        <v>143</v>
      </c>
      <c r="K15" s="177" t="s">
        <v>144</v>
      </c>
      <c r="L15" s="390"/>
      <c r="M15" s="189" t="s">
        <v>160</v>
      </c>
      <c r="N15" s="189" t="s">
        <v>161</v>
      </c>
      <c r="O15" s="189" t="s">
        <v>162</v>
      </c>
      <c r="P15" s="189" t="s">
        <v>163</v>
      </c>
      <c r="Q15" s="189" t="s">
        <v>164</v>
      </c>
      <c r="R15" s="190" t="s">
        <v>165</v>
      </c>
    </row>
    <row r="16" spans="1:18" ht="48.75" customHeight="1" x14ac:dyDescent="0.25">
      <c r="A16" s="398" t="s">
        <v>193</v>
      </c>
      <c r="B16" s="399"/>
      <c r="C16" s="193">
        <f>SUM(G16)</f>
        <v>6000</v>
      </c>
      <c r="D16" s="211" t="s">
        <v>166</v>
      </c>
      <c r="E16" s="145">
        <v>6</v>
      </c>
      <c r="F16" s="141">
        <v>1000</v>
      </c>
      <c r="G16" s="199">
        <f>+F16*E16</f>
        <v>6000</v>
      </c>
      <c r="H16" s="145">
        <v>1000</v>
      </c>
      <c r="I16" s="145">
        <v>1000</v>
      </c>
      <c r="J16" s="145">
        <v>2000</v>
      </c>
      <c r="K16" s="145">
        <v>2000</v>
      </c>
      <c r="L16" s="395" t="s">
        <v>284</v>
      </c>
      <c r="M16" s="145">
        <v>1</v>
      </c>
      <c r="N16" s="176" t="s">
        <v>8</v>
      </c>
      <c r="O16" s="176">
        <v>3</v>
      </c>
      <c r="P16" s="143">
        <v>1</v>
      </c>
      <c r="Q16" s="143">
        <v>1</v>
      </c>
      <c r="R16" s="144" t="s">
        <v>8</v>
      </c>
    </row>
    <row r="17" spans="1:18" ht="21.75" customHeight="1" x14ac:dyDescent="0.25">
      <c r="A17" s="398" t="s">
        <v>205</v>
      </c>
      <c r="B17" s="399"/>
      <c r="C17" s="409">
        <v>6900</v>
      </c>
      <c r="D17" s="211" t="s">
        <v>206</v>
      </c>
      <c r="E17" s="145">
        <v>3</v>
      </c>
      <c r="F17" s="141">
        <v>1800</v>
      </c>
      <c r="G17" s="199">
        <f t="shared" ref="G17:G18" si="0">+F17*E17</f>
        <v>5400</v>
      </c>
      <c r="H17" s="145"/>
      <c r="I17" s="145">
        <v>5400</v>
      </c>
      <c r="J17" s="145"/>
      <c r="K17" s="145"/>
      <c r="L17" s="396"/>
      <c r="M17" s="145">
        <v>1</v>
      </c>
      <c r="N17" s="176" t="s">
        <v>8</v>
      </c>
      <c r="O17" s="145">
        <v>2</v>
      </c>
      <c r="P17" s="145">
        <v>2</v>
      </c>
      <c r="Q17" s="145">
        <v>3</v>
      </c>
      <c r="R17" s="212">
        <v>1</v>
      </c>
    </row>
    <row r="18" spans="1:18" ht="34.5" customHeight="1" x14ac:dyDescent="0.25">
      <c r="A18" s="398"/>
      <c r="B18" s="399"/>
      <c r="C18" s="409"/>
      <c r="D18" s="211" t="s">
        <v>207</v>
      </c>
      <c r="E18" s="145">
        <v>1</v>
      </c>
      <c r="F18" s="141">
        <v>1500</v>
      </c>
      <c r="G18" s="199">
        <f t="shared" si="0"/>
        <v>1500</v>
      </c>
      <c r="H18" s="145"/>
      <c r="I18" s="145"/>
      <c r="J18" s="145"/>
      <c r="K18" s="145"/>
      <c r="L18" s="396"/>
      <c r="M18" s="145">
        <v>1</v>
      </c>
      <c r="N18" s="176" t="s">
        <v>8</v>
      </c>
      <c r="O18" s="145">
        <v>2</v>
      </c>
      <c r="P18" s="145">
        <v>2</v>
      </c>
      <c r="Q18" s="145">
        <v>3</v>
      </c>
      <c r="R18" s="212">
        <v>1</v>
      </c>
    </row>
    <row r="19" spans="1:18" s="7" customFormat="1" ht="33.75" customHeight="1" x14ac:dyDescent="0.25">
      <c r="A19" s="414" t="s">
        <v>188</v>
      </c>
      <c r="B19" s="415"/>
      <c r="C19" s="167">
        <f>SUM(G19)</f>
        <v>5000</v>
      </c>
      <c r="D19" s="211" t="s">
        <v>167</v>
      </c>
      <c r="E19" s="145">
        <v>1</v>
      </c>
      <c r="F19" s="141">
        <v>5000</v>
      </c>
      <c r="G19" s="141">
        <f t="shared" ref="G19:G40" si="1">+F19*E19</f>
        <v>5000</v>
      </c>
      <c r="H19" s="145"/>
      <c r="I19" s="145"/>
      <c r="J19" s="145">
        <v>2500</v>
      </c>
      <c r="K19" s="145">
        <v>2500</v>
      </c>
      <c r="L19" s="396"/>
      <c r="M19" s="145">
        <v>1</v>
      </c>
      <c r="N19" s="176" t="s">
        <v>8</v>
      </c>
      <c r="O19" s="145">
        <v>2</v>
      </c>
      <c r="P19" s="145">
        <v>2</v>
      </c>
      <c r="Q19" s="145">
        <v>2</v>
      </c>
      <c r="R19" s="212">
        <v>1</v>
      </c>
    </row>
    <row r="20" spans="1:18" s="7" customFormat="1" ht="33.75" customHeight="1" x14ac:dyDescent="0.25">
      <c r="A20" s="407" t="s">
        <v>282</v>
      </c>
      <c r="B20" s="407"/>
      <c r="C20" s="409">
        <f>SUM(G20:G23)</f>
        <v>220000</v>
      </c>
      <c r="D20" s="213" t="s">
        <v>253</v>
      </c>
      <c r="E20" s="176">
        <v>18</v>
      </c>
      <c r="F20" s="146">
        <v>3000</v>
      </c>
      <c r="G20" s="214">
        <f>+F20*E20</f>
        <v>54000</v>
      </c>
      <c r="H20" s="176"/>
      <c r="I20" s="176">
        <v>5</v>
      </c>
      <c r="J20" s="176">
        <v>8</v>
      </c>
      <c r="K20" s="215">
        <v>5</v>
      </c>
      <c r="L20" s="396"/>
      <c r="M20" s="176">
        <v>1</v>
      </c>
      <c r="N20" s="176" t="s">
        <v>8</v>
      </c>
      <c r="O20" s="176">
        <v>2</v>
      </c>
      <c r="P20" s="176">
        <v>2</v>
      </c>
      <c r="Q20" s="176">
        <v>3</v>
      </c>
      <c r="R20" s="144">
        <v>1</v>
      </c>
    </row>
    <row r="21" spans="1:18" s="7" customFormat="1" ht="33.75" customHeight="1" x14ac:dyDescent="0.25">
      <c r="A21" s="408"/>
      <c r="B21" s="408"/>
      <c r="C21" s="409"/>
      <c r="D21" s="213" t="s">
        <v>277</v>
      </c>
      <c r="E21" s="176">
        <v>18</v>
      </c>
      <c r="F21" s="146">
        <v>4500</v>
      </c>
      <c r="G21" s="214">
        <f>(4500*18)</f>
        <v>81000</v>
      </c>
      <c r="H21" s="176"/>
      <c r="I21" s="176"/>
      <c r="J21" s="176"/>
      <c r="K21" s="215"/>
      <c r="L21" s="397"/>
      <c r="M21" s="176">
        <v>1</v>
      </c>
      <c r="N21" s="176" t="s">
        <v>8</v>
      </c>
      <c r="O21" s="176">
        <v>2</v>
      </c>
      <c r="P21" s="176">
        <v>2</v>
      </c>
      <c r="Q21" s="176">
        <v>3</v>
      </c>
      <c r="R21" s="144">
        <v>1</v>
      </c>
    </row>
    <row r="22" spans="1:18" s="7" customFormat="1" ht="33.75" customHeight="1" x14ac:dyDescent="0.25">
      <c r="A22" s="408"/>
      <c r="B22" s="408"/>
      <c r="C22" s="409"/>
      <c r="D22" s="213" t="s">
        <v>221</v>
      </c>
      <c r="E22" s="176">
        <v>160</v>
      </c>
      <c r="F22" s="146">
        <v>250</v>
      </c>
      <c r="G22" s="214">
        <f>E22*F22</f>
        <v>40000</v>
      </c>
      <c r="H22" s="176"/>
      <c r="I22" s="176"/>
      <c r="J22" s="176"/>
      <c r="K22" s="215"/>
      <c r="L22" s="395" t="s">
        <v>284</v>
      </c>
      <c r="M22" s="176">
        <v>1</v>
      </c>
      <c r="N22" s="176">
        <v>2</v>
      </c>
      <c r="O22" s="176">
        <v>3</v>
      </c>
      <c r="P22" s="176">
        <v>7</v>
      </c>
      <c r="Q22" s="176">
        <v>1</v>
      </c>
      <c r="R22" s="144">
        <v>1</v>
      </c>
    </row>
    <row r="23" spans="1:18" s="7" customFormat="1" ht="26.25" customHeight="1" x14ac:dyDescent="0.25">
      <c r="A23" s="407"/>
      <c r="B23" s="407"/>
      <c r="C23" s="409"/>
      <c r="D23" s="213" t="s">
        <v>254</v>
      </c>
      <c r="E23" s="176">
        <v>18</v>
      </c>
      <c r="F23" s="146">
        <v>2500</v>
      </c>
      <c r="G23" s="146">
        <f>E23*F23</f>
        <v>45000</v>
      </c>
      <c r="H23" s="176"/>
      <c r="I23" s="176">
        <v>1</v>
      </c>
      <c r="J23" s="176">
        <v>1</v>
      </c>
      <c r="K23" s="215">
        <v>1</v>
      </c>
      <c r="L23" s="396"/>
      <c r="M23" s="176">
        <v>1</v>
      </c>
      <c r="N23" s="176" t="s">
        <v>8</v>
      </c>
      <c r="O23" s="176">
        <v>2</v>
      </c>
      <c r="P23" s="176">
        <v>2</v>
      </c>
      <c r="Q23" s="176">
        <v>3</v>
      </c>
      <c r="R23" s="144">
        <v>1</v>
      </c>
    </row>
    <row r="24" spans="1:18" ht="28.5" customHeight="1" x14ac:dyDescent="0.25">
      <c r="A24" s="405" t="s">
        <v>241</v>
      </c>
      <c r="B24" s="406"/>
      <c r="C24" s="352">
        <f>SUM(G24:G30)</f>
        <v>100000</v>
      </c>
      <c r="D24" s="211" t="s">
        <v>189</v>
      </c>
      <c r="E24" s="147">
        <v>60</v>
      </c>
      <c r="F24" s="216">
        <v>15</v>
      </c>
      <c r="G24" s="146">
        <f t="shared" si="1"/>
        <v>900</v>
      </c>
      <c r="H24" s="202"/>
      <c r="I24" s="202"/>
      <c r="J24" s="145">
        <v>1</v>
      </c>
      <c r="K24" s="202">
        <v>1</v>
      </c>
      <c r="L24" s="396"/>
      <c r="M24" s="265">
        <v>1</v>
      </c>
      <c r="N24" s="265" t="s">
        <v>8</v>
      </c>
      <c r="O24" s="147">
        <v>2</v>
      </c>
      <c r="P24" s="147">
        <v>2</v>
      </c>
      <c r="Q24" s="147">
        <v>2</v>
      </c>
      <c r="R24" s="226">
        <v>2</v>
      </c>
    </row>
    <row r="25" spans="1:18" ht="21.75" customHeight="1" x14ac:dyDescent="0.25">
      <c r="A25" s="369"/>
      <c r="B25" s="370"/>
      <c r="C25" s="352"/>
      <c r="D25" s="211" t="s">
        <v>166</v>
      </c>
      <c r="E25" s="147">
        <v>200</v>
      </c>
      <c r="F25" s="216">
        <v>300</v>
      </c>
      <c r="G25" s="146">
        <f t="shared" si="1"/>
        <v>60000</v>
      </c>
      <c r="H25" s="202"/>
      <c r="I25" s="202"/>
      <c r="J25" s="145"/>
      <c r="K25" s="202"/>
      <c r="L25" s="396"/>
      <c r="M25" s="145">
        <v>1</v>
      </c>
      <c r="N25" s="176" t="s">
        <v>8</v>
      </c>
      <c r="O25" s="176">
        <v>3</v>
      </c>
      <c r="P25" s="143">
        <v>1</v>
      </c>
      <c r="Q25" s="143">
        <v>1</v>
      </c>
      <c r="R25" s="144" t="s">
        <v>8</v>
      </c>
    </row>
    <row r="26" spans="1:18" ht="21.75" customHeight="1" x14ac:dyDescent="0.25">
      <c r="A26" s="369"/>
      <c r="B26" s="370"/>
      <c r="C26" s="352"/>
      <c r="D26" s="203" t="s">
        <v>278</v>
      </c>
      <c r="E26" s="147">
        <v>1</v>
      </c>
      <c r="F26" s="216">
        <v>2700</v>
      </c>
      <c r="G26" s="146">
        <f t="shared" si="1"/>
        <v>2700</v>
      </c>
      <c r="H26" s="202"/>
      <c r="I26" s="202"/>
      <c r="J26" s="145"/>
      <c r="K26" s="202"/>
      <c r="L26" s="397"/>
      <c r="M26" s="176">
        <v>1</v>
      </c>
      <c r="N26" s="176" t="s">
        <v>8</v>
      </c>
      <c r="O26" s="176">
        <v>2</v>
      </c>
      <c r="P26" s="176">
        <v>2</v>
      </c>
      <c r="Q26" s="176">
        <v>3</v>
      </c>
      <c r="R26" s="144">
        <v>1</v>
      </c>
    </row>
    <row r="27" spans="1:18" ht="24" customHeight="1" x14ac:dyDescent="0.25">
      <c r="A27" s="369"/>
      <c r="B27" s="370"/>
      <c r="C27" s="352"/>
      <c r="D27" s="211" t="s">
        <v>260</v>
      </c>
      <c r="E27" s="147">
        <v>3</v>
      </c>
      <c r="F27" s="216">
        <v>1800</v>
      </c>
      <c r="G27" s="146">
        <f t="shared" si="1"/>
        <v>5400</v>
      </c>
      <c r="H27" s="202"/>
      <c r="I27" s="202"/>
      <c r="J27" s="145"/>
      <c r="K27" s="202"/>
      <c r="L27" s="395" t="s">
        <v>284</v>
      </c>
      <c r="M27" s="145">
        <v>1</v>
      </c>
      <c r="N27" s="176" t="s">
        <v>8</v>
      </c>
      <c r="O27" s="176">
        <v>2</v>
      </c>
      <c r="P27" s="143">
        <v>2</v>
      </c>
      <c r="Q27" s="143">
        <v>3</v>
      </c>
      <c r="R27" s="144">
        <v>1</v>
      </c>
    </row>
    <row r="28" spans="1:18" ht="24" customHeight="1" x14ac:dyDescent="0.25">
      <c r="A28" s="369"/>
      <c r="B28" s="370"/>
      <c r="C28" s="352"/>
      <c r="D28" s="211" t="s">
        <v>259</v>
      </c>
      <c r="E28" s="147">
        <v>1</v>
      </c>
      <c r="F28" s="216">
        <v>1500</v>
      </c>
      <c r="G28" s="146">
        <f t="shared" si="1"/>
        <v>1500</v>
      </c>
      <c r="H28" s="202"/>
      <c r="I28" s="202"/>
      <c r="J28" s="145"/>
      <c r="K28" s="202"/>
      <c r="L28" s="396"/>
      <c r="M28" s="176">
        <v>1</v>
      </c>
      <c r="N28" s="176" t="s">
        <v>8</v>
      </c>
      <c r="O28" s="176">
        <v>2</v>
      </c>
      <c r="P28" s="176">
        <v>2</v>
      </c>
      <c r="Q28" s="176">
        <v>3</v>
      </c>
      <c r="R28" s="144">
        <v>1</v>
      </c>
    </row>
    <row r="29" spans="1:18" ht="24" customHeight="1" x14ac:dyDescent="0.25">
      <c r="A29" s="369"/>
      <c r="B29" s="370"/>
      <c r="C29" s="352"/>
      <c r="D29" s="213" t="s">
        <v>221</v>
      </c>
      <c r="E29" s="218">
        <v>70</v>
      </c>
      <c r="F29" s="216">
        <v>250</v>
      </c>
      <c r="G29" s="146">
        <f t="shared" si="1"/>
        <v>17500</v>
      </c>
      <c r="H29" s="202"/>
      <c r="I29" s="202"/>
      <c r="J29" s="145"/>
      <c r="K29" s="202"/>
      <c r="L29" s="396"/>
      <c r="M29" s="176">
        <v>1</v>
      </c>
      <c r="N29" s="176">
        <v>2</v>
      </c>
      <c r="O29" s="176">
        <v>3</v>
      </c>
      <c r="P29" s="176">
        <v>7</v>
      </c>
      <c r="Q29" s="176">
        <v>1</v>
      </c>
      <c r="R29" s="144">
        <v>1</v>
      </c>
    </row>
    <row r="30" spans="1:18" ht="34.5" customHeight="1" x14ac:dyDescent="0.25">
      <c r="A30" s="369"/>
      <c r="B30" s="370"/>
      <c r="C30" s="352"/>
      <c r="D30" s="219" t="s">
        <v>255</v>
      </c>
      <c r="E30" s="218">
        <v>80</v>
      </c>
      <c r="F30" s="216">
        <v>150</v>
      </c>
      <c r="G30" s="146">
        <f t="shared" si="1"/>
        <v>12000</v>
      </c>
      <c r="H30" s="202"/>
      <c r="I30" s="202"/>
      <c r="J30" s="145"/>
      <c r="K30" s="202"/>
      <c r="L30" s="396"/>
      <c r="M30" s="145">
        <v>1</v>
      </c>
      <c r="N30" s="176" t="s">
        <v>8</v>
      </c>
      <c r="O30" s="140">
        <v>3</v>
      </c>
      <c r="P30" s="140">
        <v>3</v>
      </c>
      <c r="Q30" s="140">
        <v>2</v>
      </c>
      <c r="R30" s="217">
        <v>1</v>
      </c>
    </row>
    <row r="31" spans="1:18" ht="29.25" customHeight="1" x14ac:dyDescent="0.25">
      <c r="A31" s="325" t="s">
        <v>242</v>
      </c>
      <c r="B31" s="326"/>
      <c r="C31" s="410">
        <v>281250</v>
      </c>
      <c r="D31" s="220" t="s">
        <v>166</v>
      </c>
      <c r="E31" s="221">
        <v>250</v>
      </c>
      <c r="F31" s="222">
        <v>750</v>
      </c>
      <c r="G31" s="141">
        <v>112500</v>
      </c>
      <c r="H31" s="202">
        <v>1</v>
      </c>
      <c r="I31" s="202"/>
      <c r="J31" s="145"/>
      <c r="K31" s="223"/>
      <c r="L31" s="396"/>
      <c r="M31" s="145">
        <v>1</v>
      </c>
      <c r="N31" s="265" t="s">
        <v>8</v>
      </c>
      <c r="O31" s="265">
        <v>3</v>
      </c>
      <c r="P31" s="143">
        <v>1</v>
      </c>
      <c r="Q31" s="143">
        <v>1</v>
      </c>
      <c r="R31" s="144" t="s">
        <v>8</v>
      </c>
    </row>
    <row r="32" spans="1:18" ht="27.75" customHeight="1" x14ac:dyDescent="0.25">
      <c r="A32" s="329"/>
      <c r="B32" s="330"/>
      <c r="C32" s="411"/>
      <c r="D32" s="220" t="s">
        <v>245</v>
      </c>
      <c r="E32" s="221">
        <v>250</v>
      </c>
      <c r="F32" s="222">
        <v>125</v>
      </c>
      <c r="G32" s="141">
        <v>31250</v>
      </c>
      <c r="H32" s="202">
        <v>1</v>
      </c>
      <c r="I32" s="202"/>
      <c r="J32" s="145"/>
      <c r="K32" s="223"/>
      <c r="L32" s="396"/>
      <c r="M32" s="265">
        <v>1</v>
      </c>
      <c r="N32" s="265" t="s">
        <v>8</v>
      </c>
      <c r="O32" s="147">
        <v>2</v>
      </c>
      <c r="P32" s="147">
        <v>2</v>
      </c>
      <c r="Q32" s="147">
        <v>2</v>
      </c>
      <c r="R32" s="226">
        <v>2</v>
      </c>
    </row>
    <row r="33" spans="1:18" ht="37.5" customHeight="1" x14ac:dyDescent="0.25">
      <c r="A33" s="371" t="s">
        <v>243</v>
      </c>
      <c r="B33" s="372"/>
      <c r="C33" s="383">
        <f>SUM(G33:G35)</f>
        <v>1026875</v>
      </c>
      <c r="D33" s="224" t="s">
        <v>168</v>
      </c>
      <c r="E33" s="225">
        <v>25</v>
      </c>
      <c r="F33" s="216">
        <v>225</v>
      </c>
      <c r="G33" s="141">
        <f t="shared" si="1"/>
        <v>5625</v>
      </c>
      <c r="H33" s="202"/>
      <c r="I33" s="202">
        <v>1</v>
      </c>
      <c r="J33" s="145"/>
      <c r="K33" s="206">
        <v>3124</v>
      </c>
      <c r="L33" s="397"/>
      <c r="M33" s="145">
        <v>1</v>
      </c>
      <c r="N33" s="176" t="s">
        <v>8</v>
      </c>
      <c r="O33" s="145">
        <v>3</v>
      </c>
      <c r="P33" s="145">
        <v>3</v>
      </c>
      <c r="Q33" s="145">
        <v>3</v>
      </c>
      <c r="R33" s="212">
        <v>1</v>
      </c>
    </row>
    <row r="34" spans="1:18" ht="54.75" customHeight="1" x14ac:dyDescent="0.25">
      <c r="A34" s="373"/>
      <c r="B34" s="374"/>
      <c r="C34" s="383"/>
      <c r="D34" s="174" t="s">
        <v>195</v>
      </c>
      <c r="E34" s="147">
        <v>50</v>
      </c>
      <c r="F34" s="216">
        <v>20000</v>
      </c>
      <c r="G34" s="141">
        <f t="shared" si="1"/>
        <v>1000000</v>
      </c>
      <c r="H34" s="202"/>
      <c r="I34" s="202">
        <v>1</v>
      </c>
      <c r="J34" s="145"/>
      <c r="K34" s="206">
        <v>1000000</v>
      </c>
      <c r="L34" s="395" t="s">
        <v>284</v>
      </c>
      <c r="M34" s="145">
        <v>1</v>
      </c>
      <c r="N34" s="176" t="s">
        <v>8</v>
      </c>
      <c r="O34" s="140">
        <v>1</v>
      </c>
      <c r="P34" s="140">
        <v>2</v>
      </c>
      <c r="Q34" s="140">
        <v>2</v>
      </c>
      <c r="R34" s="217">
        <v>9</v>
      </c>
    </row>
    <row r="35" spans="1:18" s="1" customFormat="1" ht="25.5" customHeight="1" x14ac:dyDescent="0.25">
      <c r="A35" s="375"/>
      <c r="B35" s="376"/>
      <c r="C35" s="383"/>
      <c r="D35" s="213" t="s">
        <v>169</v>
      </c>
      <c r="E35" s="147">
        <v>25</v>
      </c>
      <c r="F35" s="216">
        <v>850</v>
      </c>
      <c r="G35" s="141">
        <f t="shared" si="1"/>
        <v>21250</v>
      </c>
      <c r="H35" s="202"/>
      <c r="I35" s="202"/>
      <c r="J35" s="145"/>
      <c r="K35" s="206">
        <v>21250</v>
      </c>
      <c r="L35" s="396"/>
      <c r="M35" s="145">
        <v>1</v>
      </c>
      <c r="N35" s="140" t="s">
        <v>8</v>
      </c>
      <c r="O35" s="140">
        <v>1</v>
      </c>
      <c r="P35" s="140">
        <v>2</v>
      </c>
      <c r="Q35" s="140">
        <v>2</v>
      </c>
      <c r="R35" s="217">
        <v>9</v>
      </c>
    </row>
    <row r="36" spans="1:18" ht="30.75" customHeight="1" x14ac:dyDescent="0.25">
      <c r="A36" s="379" t="s">
        <v>180</v>
      </c>
      <c r="B36" s="380"/>
      <c r="C36" s="383">
        <f>SUM(G37:G40)</f>
        <v>1286750</v>
      </c>
      <c r="D36" s="213" t="s">
        <v>171</v>
      </c>
      <c r="E36" s="147">
        <v>100</v>
      </c>
      <c r="F36" s="227">
        <v>800</v>
      </c>
      <c r="G36" s="146">
        <f t="shared" si="1"/>
        <v>80000</v>
      </c>
      <c r="H36" s="228"/>
      <c r="I36" s="228"/>
      <c r="J36" s="229">
        <v>80000</v>
      </c>
      <c r="K36" s="228"/>
      <c r="L36" s="396"/>
      <c r="M36" s="176">
        <v>1</v>
      </c>
      <c r="N36" s="176" t="s">
        <v>8</v>
      </c>
      <c r="O36" s="147">
        <v>2</v>
      </c>
      <c r="P36" s="147">
        <v>2</v>
      </c>
      <c r="Q36" s="147">
        <v>2</v>
      </c>
      <c r="R36" s="226">
        <v>2</v>
      </c>
    </row>
    <row r="37" spans="1:18" ht="24.95" customHeight="1" x14ac:dyDescent="0.25">
      <c r="A37" s="377" t="s">
        <v>170</v>
      </c>
      <c r="B37" s="378"/>
      <c r="C37" s="383"/>
      <c r="D37" s="213" t="s">
        <v>171</v>
      </c>
      <c r="E37" s="147">
        <v>800</v>
      </c>
      <c r="F37" s="216">
        <v>350</v>
      </c>
      <c r="G37" s="146">
        <f t="shared" si="1"/>
        <v>280000</v>
      </c>
      <c r="H37" s="228"/>
      <c r="I37" s="228"/>
      <c r="J37" s="229">
        <v>280000</v>
      </c>
      <c r="K37" s="146"/>
      <c r="L37" s="396"/>
      <c r="M37" s="176">
        <v>1</v>
      </c>
      <c r="N37" s="147" t="s">
        <v>8</v>
      </c>
      <c r="O37" s="147">
        <v>2</v>
      </c>
      <c r="P37" s="147">
        <v>2</v>
      </c>
      <c r="Q37" s="147">
        <v>2</v>
      </c>
      <c r="R37" s="226">
        <v>2</v>
      </c>
    </row>
    <row r="38" spans="1:18" ht="24.95" customHeight="1" x14ac:dyDescent="0.25">
      <c r="A38" s="377" t="s">
        <v>196</v>
      </c>
      <c r="B38" s="378"/>
      <c r="C38" s="383"/>
      <c r="D38" s="213" t="s">
        <v>171</v>
      </c>
      <c r="E38" s="147">
        <v>800</v>
      </c>
      <c r="F38" s="216">
        <v>800</v>
      </c>
      <c r="G38" s="146">
        <f t="shared" si="1"/>
        <v>640000</v>
      </c>
      <c r="H38" s="228"/>
      <c r="I38" s="228"/>
      <c r="J38" s="229">
        <v>640000</v>
      </c>
      <c r="K38" s="228"/>
      <c r="L38" s="396"/>
      <c r="M38" s="176">
        <v>1</v>
      </c>
      <c r="N38" s="147" t="s">
        <v>8</v>
      </c>
      <c r="O38" s="147">
        <v>2</v>
      </c>
      <c r="P38" s="147">
        <v>2</v>
      </c>
      <c r="Q38" s="147">
        <v>2</v>
      </c>
      <c r="R38" s="226">
        <v>2</v>
      </c>
    </row>
    <row r="39" spans="1:18" ht="24.95" customHeight="1" x14ac:dyDescent="0.25">
      <c r="A39" s="377" t="s">
        <v>197</v>
      </c>
      <c r="B39" s="378"/>
      <c r="C39" s="383"/>
      <c r="D39" s="213" t="s">
        <v>171</v>
      </c>
      <c r="E39" s="147">
        <v>400</v>
      </c>
      <c r="F39" s="216">
        <v>800</v>
      </c>
      <c r="G39" s="146">
        <f t="shared" si="1"/>
        <v>320000</v>
      </c>
      <c r="H39" s="228"/>
      <c r="I39" s="228"/>
      <c r="J39" s="229">
        <v>320000</v>
      </c>
      <c r="K39" s="228"/>
      <c r="L39" s="396"/>
      <c r="M39" s="176">
        <v>1</v>
      </c>
      <c r="N39" s="147" t="s">
        <v>8</v>
      </c>
      <c r="O39" s="147">
        <v>2</v>
      </c>
      <c r="P39" s="147">
        <v>2</v>
      </c>
      <c r="Q39" s="147">
        <v>2</v>
      </c>
      <c r="R39" s="226">
        <v>2</v>
      </c>
    </row>
    <row r="40" spans="1:18" ht="24.95" customHeight="1" x14ac:dyDescent="0.25">
      <c r="A40" s="377" t="s">
        <v>227</v>
      </c>
      <c r="B40" s="378"/>
      <c r="C40" s="383"/>
      <c r="D40" s="213" t="s">
        <v>171</v>
      </c>
      <c r="E40" s="147">
        <v>55</v>
      </c>
      <c r="F40" s="216">
        <v>850</v>
      </c>
      <c r="G40" s="146">
        <f t="shared" si="1"/>
        <v>46750</v>
      </c>
      <c r="H40" s="228"/>
      <c r="I40" s="228"/>
      <c r="J40" s="229">
        <v>46750</v>
      </c>
      <c r="K40" s="228"/>
      <c r="L40" s="397"/>
      <c r="M40" s="176">
        <v>1</v>
      </c>
      <c r="N40" s="147" t="s">
        <v>8</v>
      </c>
      <c r="O40" s="147">
        <v>2</v>
      </c>
      <c r="P40" s="147">
        <v>2</v>
      </c>
      <c r="Q40" s="147">
        <v>2</v>
      </c>
      <c r="R40" s="226">
        <v>2</v>
      </c>
    </row>
    <row r="41" spans="1:18" s="1" customFormat="1" ht="26.25" customHeight="1" x14ac:dyDescent="0.3">
      <c r="A41" s="191" t="s">
        <v>132</v>
      </c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7"/>
      <c r="O41" s="137"/>
      <c r="P41" s="137"/>
      <c r="Q41" s="137"/>
      <c r="R41" s="138"/>
    </row>
    <row r="42" spans="1:18" s="1" customFormat="1" ht="22.5" customHeight="1" x14ac:dyDescent="0.25">
      <c r="A42" s="298" t="s">
        <v>172</v>
      </c>
      <c r="B42" s="299" t="s">
        <v>262</v>
      </c>
      <c r="C42" s="299"/>
      <c r="D42" s="302" t="s">
        <v>263</v>
      </c>
      <c r="E42" s="302" t="s">
        <v>264</v>
      </c>
      <c r="F42" s="302" t="s">
        <v>265</v>
      </c>
      <c r="G42" s="302" t="s">
        <v>138</v>
      </c>
      <c r="H42" s="304" t="s">
        <v>139</v>
      </c>
      <c r="I42" s="304"/>
      <c r="J42" s="304"/>
      <c r="K42" s="304"/>
      <c r="L42" s="299" t="s">
        <v>140</v>
      </c>
      <c r="M42" s="299" t="s">
        <v>141</v>
      </c>
      <c r="N42" s="299"/>
      <c r="O42" s="299"/>
      <c r="P42" s="299"/>
      <c r="Q42" s="299"/>
      <c r="R42" s="386"/>
    </row>
    <row r="43" spans="1:18" s="1" customFormat="1" ht="30.75" customHeight="1" x14ac:dyDescent="0.25">
      <c r="A43" s="298"/>
      <c r="B43" s="299"/>
      <c r="C43" s="299"/>
      <c r="D43" s="302"/>
      <c r="E43" s="302"/>
      <c r="F43" s="302"/>
      <c r="G43" s="302"/>
      <c r="H43" s="178" t="s">
        <v>142</v>
      </c>
      <c r="I43" s="178" t="s">
        <v>159</v>
      </c>
      <c r="J43" s="178" t="s">
        <v>143</v>
      </c>
      <c r="K43" s="178" t="s">
        <v>144</v>
      </c>
      <c r="L43" s="299"/>
      <c r="M43" s="299"/>
      <c r="N43" s="299"/>
      <c r="O43" s="299"/>
      <c r="P43" s="299"/>
      <c r="Q43" s="299"/>
      <c r="R43" s="386"/>
    </row>
    <row r="44" spans="1:18" s="1" customFormat="1" ht="67.5" customHeight="1" x14ac:dyDescent="0.25">
      <c r="A44" s="160" t="s">
        <v>224</v>
      </c>
      <c r="B44" s="309" t="s">
        <v>194</v>
      </c>
      <c r="C44" s="309"/>
      <c r="D44" s="176" t="s">
        <v>173</v>
      </c>
      <c r="E44" s="171" t="s">
        <v>174</v>
      </c>
      <c r="F44" s="161">
        <v>125</v>
      </c>
      <c r="G44" s="161">
        <f>650*0.8</f>
        <v>520</v>
      </c>
      <c r="H44" s="161">
        <v>130</v>
      </c>
      <c r="I44" s="161">
        <v>130</v>
      </c>
      <c r="J44" s="161">
        <v>130</v>
      </c>
      <c r="K44" s="161">
        <v>130</v>
      </c>
      <c r="L44" s="166">
        <f>SUM(C48:C56)</f>
        <v>698700</v>
      </c>
      <c r="M44" s="421"/>
      <c r="N44" s="421"/>
      <c r="O44" s="421"/>
      <c r="P44" s="421"/>
      <c r="Q44" s="421"/>
      <c r="R44" s="422"/>
    </row>
    <row r="45" spans="1:18" s="1" customFormat="1" ht="17.25" x14ac:dyDescent="0.3">
      <c r="A45" s="139" t="s">
        <v>230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8"/>
    </row>
    <row r="46" spans="1:18" s="1" customFormat="1" ht="15.75" x14ac:dyDescent="0.25">
      <c r="A46" s="298" t="s">
        <v>149</v>
      </c>
      <c r="B46" s="299"/>
      <c r="C46" s="302" t="s">
        <v>150</v>
      </c>
      <c r="D46" s="304" t="s">
        <v>151</v>
      </c>
      <c r="E46" s="304"/>
      <c r="F46" s="304"/>
      <c r="G46" s="304"/>
      <c r="H46" s="424" t="s">
        <v>152</v>
      </c>
      <c r="I46" s="424"/>
      <c r="J46" s="424"/>
      <c r="K46" s="424"/>
      <c r="L46" s="425" t="s">
        <v>153</v>
      </c>
      <c r="M46" s="302" t="s">
        <v>154</v>
      </c>
      <c r="N46" s="302"/>
      <c r="O46" s="302"/>
      <c r="P46" s="302"/>
      <c r="Q46" s="302"/>
      <c r="R46" s="305"/>
    </row>
    <row r="47" spans="1:18" s="1" customFormat="1" ht="45" customHeight="1" x14ac:dyDescent="0.25">
      <c r="A47" s="298"/>
      <c r="B47" s="299"/>
      <c r="C47" s="302"/>
      <c r="D47" s="178" t="s">
        <v>155</v>
      </c>
      <c r="E47" s="178" t="s">
        <v>156</v>
      </c>
      <c r="F47" s="178" t="s">
        <v>157</v>
      </c>
      <c r="G47" s="178" t="s">
        <v>158</v>
      </c>
      <c r="H47" s="178" t="s">
        <v>142</v>
      </c>
      <c r="I47" s="178" t="s">
        <v>159</v>
      </c>
      <c r="J47" s="178" t="s">
        <v>143</v>
      </c>
      <c r="K47" s="178" t="s">
        <v>144</v>
      </c>
      <c r="L47" s="425"/>
      <c r="M47" s="179" t="s">
        <v>160</v>
      </c>
      <c r="N47" s="179" t="s">
        <v>161</v>
      </c>
      <c r="O47" s="179" t="s">
        <v>162</v>
      </c>
      <c r="P47" s="179" t="s">
        <v>163</v>
      </c>
      <c r="Q47" s="179" t="s">
        <v>164</v>
      </c>
      <c r="R47" s="180" t="s">
        <v>165</v>
      </c>
    </row>
    <row r="48" spans="1:18" s="1" customFormat="1" ht="63" customHeight="1" x14ac:dyDescent="0.25">
      <c r="A48" s="398" t="s">
        <v>175</v>
      </c>
      <c r="B48" s="399"/>
      <c r="C48" s="423">
        <f>SUM(G49:G52)</f>
        <v>595200</v>
      </c>
      <c r="D48" s="145" t="s">
        <v>226</v>
      </c>
      <c r="E48" s="140">
        <v>2</v>
      </c>
      <c r="F48" s="173" t="s">
        <v>261</v>
      </c>
      <c r="G48" s="173" t="s">
        <v>261</v>
      </c>
      <c r="H48" s="154"/>
      <c r="I48" s="154"/>
      <c r="J48" s="154"/>
      <c r="K48" s="154"/>
      <c r="L48" s="395" t="s">
        <v>284</v>
      </c>
      <c r="M48" s="140">
        <v>1</v>
      </c>
      <c r="N48" s="142" t="s">
        <v>8</v>
      </c>
      <c r="O48" s="142">
        <v>2</v>
      </c>
      <c r="P48" s="143">
        <v>8</v>
      </c>
      <c r="Q48" s="143">
        <v>7</v>
      </c>
      <c r="R48" s="144" t="s">
        <v>209</v>
      </c>
    </row>
    <row r="49" spans="1:18" s="1" customFormat="1" ht="49.5" customHeight="1" x14ac:dyDescent="0.25">
      <c r="A49" s="400" t="s">
        <v>225</v>
      </c>
      <c r="B49" s="401"/>
      <c r="C49" s="423"/>
      <c r="D49" s="145" t="s">
        <v>226</v>
      </c>
      <c r="E49" s="145">
        <v>2</v>
      </c>
      <c r="F49" s="141">
        <v>40800</v>
      </c>
      <c r="G49" s="141">
        <f t="shared" ref="G49:G56" si="2">+F49*E49</f>
        <v>81600</v>
      </c>
      <c r="H49" s="141">
        <v>40800</v>
      </c>
      <c r="I49" s="141">
        <v>40800</v>
      </c>
      <c r="J49" s="141"/>
      <c r="K49" s="141"/>
      <c r="L49" s="396"/>
      <c r="M49" s="140">
        <v>1</v>
      </c>
      <c r="N49" s="142" t="s">
        <v>8</v>
      </c>
      <c r="O49" s="142">
        <v>2</v>
      </c>
      <c r="P49" s="143">
        <v>8</v>
      </c>
      <c r="Q49" s="143">
        <v>7</v>
      </c>
      <c r="R49" s="144" t="s">
        <v>209</v>
      </c>
    </row>
    <row r="50" spans="1:18" s="1" customFormat="1" ht="33" customHeight="1" x14ac:dyDescent="0.25">
      <c r="A50" s="402" t="s">
        <v>179</v>
      </c>
      <c r="B50" s="403"/>
      <c r="C50" s="423"/>
      <c r="D50" s="145" t="s">
        <v>226</v>
      </c>
      <c r="E50" s="145">
        <v>2</v>
      </c>
      <c r="F50" s="141">
        <v>140000</v>
      </c>
      <c r="G50" s="141">
        <f t="shared" si="2"/>
        <v>280000</v>
      </c>
      <c r="H50" s="141"/>
      <c r="I50" s="141">
        <v>140000</v>
      </c>
      <c r="J50" s="141">
        <v>140000</v>
      </c>
      <c r="K50" s="141"/>
      <c r="L50" s="396"/>
      <c r="M50" s="140">
        <v>1</v>
      </c>
      <c r="N50" s="142" t="s">
        <v>8</v>
      </c>
      <c r="O50" s="142">
        <v>2</v>
      </c>
      <c r="P50" s="143">
        <v>8</v>
      </c>
      <c r="Q50" s="143">
        <v>7</v>
      </c>
      <c r="R50" s="144" t="s">
        <v>209</v>
      </c>
    </row>
    <row r="51" spans="1:18" s="1" customFormat="1" ht="49.5" customHeight="1" x14ac:dyDescent="0.25">
      <c r="A51" s="402" t="s">
        <v>232</v>
      </c>
      <c r="B51" s="403"/>
      <c r="C51" s="423"/>
      <c r="D51" s="145" t="s">
        <v>226</v>
      </c>
      <c r="E51" s="145">
        <v>2</v>
      </c>
      <c r="F51" s="141">
        <v>68800</v>
      </c>
      <c r="G51" s="141">
        <f t="shared" si="2"/>
        <v>137600</v>
      </c>
      <c r="H51" s="141"/>
      <c r="I51" s="141">
        <v>68800</v>
      </c>
      <c r="J51" s="141"/>
      <c r="K51" s="141">
        <v>68800</v>
      </c>
      <c r="L51" s="396"/>
      <c r="M51" s="140">
        <v>1</v>
      </c>
      <c r="N51" s="142" t="s">
        <v>8</v>
      </c>
      <c r="O51" s="142">
        <v>2</v>
      </c>
      <c r="P51" s="143">
        <v>8</v>
      </c>
      <c r="Q51" s="143">
        <v>7</v>
      </c>
      <c r="R51" s="144" t="s">
        <v>209</v>
      </c>
    </row>
    <row r="52" spans="1:18" s="1" customFormat="1" ht="45" customHeight="1" x14ac:dyDescent="0.25">
      <c r="A52" s="402" t="s">
        <v>233</v>
      </c>
      <c r="B52" s="403"/>
      <c r="C52" s="423"/>
      <c r="D52" s="145" t="s">
        <v>226</v>
      </c>
      <c r="E52" s="145">
        <v>1</v>
      </c>
      <c r="F52" s="141">
        <v>96000</v>
      </c>
      <c r="G52" s="141">
        <f t="shared" si="2"/>
        <v>96000</v>
      </c>
      <c r="H52" s="141"/>
      <c r="I52" s="141">
        <v>96000</v>
      </c>
      <c r="J52" s="141"/>
      <c r="K52" s="141"/>
      <c r="L52" s="397"/>
      <c r="M52" s="140">
        <v>1</v>
      </c>
      <c r="N52" s="142" t="s">
        <v>8</v>
      </c>
      <c r="O52" s="142">
        <v>2</v>
      </c>
      <c r="P52" s="143">
        <v>8</v>
      </c>
      <c r="Q52" s="143">
        <v>7</v>
      </c>
      <c r="R52" s="144" t="s">
        <v>209</v>
      </c>
    </row>
    <row r="53" spans="1:18" s="1" customFormat="1" ht="30.75" customHeight="1" x14ac:dyDescent="0.25">
      <c r="A53" s="381" t="s">
        <v>234</v>
      </c>
      <c r="B53" s="382"/>
      <c r="C53" s="194">
        <f>+G53</f>
        <v>36000</v>
      </c>
      <c r="D53" s="171" t="s">
        <v>166</v>
      </c>
      <c r="E53" s="142">
        <v>80</v>
      </c>
      <c r="F53" s="146">
        <v>450</v>
      </c>
      <c r="G53" s="146">
        <f t="shared" si="2"/>
        <v>36000</v>
      </c>
      <c r="H53" s="153">
        <v>32000</v>
      </c>
      <c r="I53" s="146"/>
      <c r="J53" s="146"/>
      <c r="K53" s="146"/>
      <c r="L53" s="395" t="s">
        <v>285</v>
      </c>
      <c r="M53" s="147">
        <v>1</v>
      </c>
      <c r="N53" s="142" t="s">
        <v>8</v>
      </c>
      <c r="O53" s="142">
        <v>2</v>
      </c>
      <c r="P53" s="143">
        <v>8</v>
      </c>
      <c r="Q53" s="143">
        <v>7</v>
      </c>
      <c r="R53" s="144" t="s">
        <v>209</v>
      </c>
    </row>
    <row r="54" spans="1:18" s="1" customFormat="1" ht="30.75" customHeight="1" x14ac:dyDescent="0.25">
      <c r="A54" s="381" t="s">
        <v>237</v>
      </c>
      <c r="B54" s="382"/>
      <c r="C54" s="172">
        <f>+G54</f>
        <v>22500</v>
      </c>
      <c r="D54" s="171" t="s">
        <v>166</v>
      </c>
      <c r="E54" s="142">
        <v>50</v>
      </c>
      <c r="F54" s="146">
        <v>450</v>
      </c>
      <c r="G54" s="146">
        <f t="shared" si="2"/>
        <v>22500</v>
      </c>
      <c r="H54" s="146"/>
      <c r="I54" s="153">
        <v>10000</v>
      </c>
      <c r="J54" s="146"/>
      <c r="K54" s="146"/>
      <c r="L54" s="396"/>
      <c r="M54" s="147">
        <v>1</v>
      </c>
      <c r="N54" s="142" t="s">
        <v>8</v>
      </c>
      <c r="O54" s="142">
        <v>2</v>
      </c>
      <c r="P54" s="143">
        <v>8</v>
      </c>
      <c r="Q54" s="143">
        <v>7</v>
      </c>
      <c r="R54" s="144" t="s">
        <v>209</v>
      </c>
    </row>
    <row r="55" spans="1:18" s="1" customFormat="1" ht="30.75" customHeight="1" x14ac:dyDescent="0.25">
      <c r="A55" s="381" t="s">
        <v>235</v>
      </c>
      <c r="B55" s="382"/>
      <c r="C55" s="172">
        <f>+G55</f>
        <v>22500</v>
      </c>
      <c r="D55" s="171" t="s">
        <v>166</v>
      </c>
      <c r="E55" s="142">
        <v>50</v>
      </c>
      <c r="F55" s="146">
        <v>450</v>
      </c>
      <c r="G55" s="146">
        <f t="shared" si="2"/>
        <v>22500</v>
      </c>
      <c r="H55" s="146"/>
      <c r="I55" s="146">
        <v>10000</v>
      </c>
      <c r="J55" s="146"/>
      <c r="K55" s="146"/>
      <c r="L55" s="396"/>
      <c r="M55" s="147">
        <v>1</v>
      </c>
      <c r="N55" s="142" t="s">
        <v>8</v>
      </c>
      <c r="O55" s="142">
        <v>2</v>
      </c>
      <c r="P55" s="143">
        <v>8</v>
      </c>
      <c r="Q55" s="143">
        <v>7</v>
      </c>
      <c r="R55" s="144" t="s">
        <v>209</v>
      </c>
    </row>
    <row r="56" spans="1:18" s="1" customFormat="1" ht="30.75" customHeight="1" x14ac:dyDescent="0.25">
      <c r="A56" s="419" t="s">
        <v>236</v>
      </c>
      <c r="B56" s="420"/>
      <c r="C56" s="172">
        <f>+G56</f>
        <v>22500</v>
      </c>
      <c r="D56" s="171" t="s">
        <v>166</v>
      </c>
      <c r="E56" s="142">
        <v>50</v>
      </c>
      <c r="F56" s="146">
        <v>450</v>
      </c>
      <c r="G56" s="146">
        <f t="shared" si="2"/>
        <v>22500</v>
      </c>
      <c r="H56" s="153">
        <v>2000</v>
      </c>
      <c r="I56" s="146"/>
      <c r="J56" s="153">
        <v>2000</v>
      </c>
      <c r="K56" s="153">
        <v>2000</v>
      </c>
      <c r="L56" s="397"/>
      <c r="M56" s="147">
        <v>1</v>
      </c>
      <c r="N56" s="142" t="s">
        <v>8</v>
      </c>
      <c r="O56" s="142">
        <v>2</v>
      </c>
      <c r="P56" s="143">
        <v>8</v>
      </c>
      <c r="Q56" s="143">
        <v>7</v>
      </c>
      <c r="R56" s="144" t="s">
        <v>209</v>
      </c>
    </row>
    <row r="57" spans="1:18" s="1" customFormat="1" ht="16.5" customHeight="1" x14ac:dyDescent="0.25">
      <c r="A57" s="312" t="s">
        <v>176</v>
      </c>
      <c r="B57" s="307" t="s">
        <v>134</v>
      </c>
      <c r="C57" s="307"/>
      <c r="D57" s="313" t="s">
        <v>135</v>
      </c>
      <c r="E57" s="313" t="s">
        <v>136</v>
      </c>
      <c r="F57" s="313" t="s">
        <v>137</v>
      </c>
      <c r="G57" s="313" t="s">
        <v>138</v>
      </c>
      <c r="H57" s="306" t="s">
        <v>139</v>
      </c>
      <c r="I57" s="306"/>
      <c r="J57" s="306"/>
      <c r="K57" s="306"/>
      <c r="L57" s="307" t="s">
        <v>140</v>
      </c>
      <c r="M57" s="307" t="s">
        <v>141</v>
      </c>
      <c r="N57" s="307"/>
      <c r="O57" s="307"/>
      <c r="P57" s="307"/>
      <c r="Q57" s="307"/>
      <c r="R57" s="308"/>
    </row>
    <row r="58" spans="1:18" s="1" customFormat="1" ht="30" customHeight="1" x14ac:dyDescent="0.25">
      <c r="A58" s="312"/>
      <c r="B58" s="307"/>
      <c r="C58" s="307"/>
      <c r="D58" s="313"/>
      <c r="E58" s="313"/>
      <c r="F58" s="313"/>
      <c r="G58" s="313"/>
      <c r="H58" s="177" t="s">
        <v>142</v>
      </c>
      <c r="I58" s="177" t="s">
        <v>159</v>
      </c>
      <c r="J58" s="177" t="s">
        <v>143</v>
      </c>
      <c r="K58" s="177" t="s">
        <v>144</v>
      </c>
      <c r="L58" s="307"/>
      <c r="M58" s="307"/>
      <c r="N58" s="307"/>
      <c r="O58" s="307"/>
      <c r="P58" s="307"/>
      <c r="Q58" s="307"/>
      <c r="R58" s="308"/>
    </row>
    <row r="59" spans="1:18" s="1" customFormat="1" ht="76.5" customHeight="1" x14ac:dyDescent="0.25">
      <c r="A59" s="160" t="s">
        <v>186</v>
      </c>
      <c r="B59" s="309" t="s">
        <v>187</v>
      </c>
      <c r="C59" s="309"/>
      <c r="D59" s="124" t="s">
        <v>177</v>
      </c>
      <c r="E59" s="124" t="s">
        <v>178</v>
      </c>
      <c r="F59" s="169">
        <v>115</v>
      </c>
      <c r="G59" s="159">
        <v>0.5</v>
      </c>
      <c r="H59" s="124"/>
      <c r="I59" s="124"/>
      <c r="J59" s="124"/>
      <c r="K59" s="124"/>
      <c r="L59" s="158">
        <f>SUM(C63:C101)</f>
        <v>64527750</v>
      </c>
      <c r="M59" s="310"/>
      <c r="N59" s="310"/>
      <c r="O59" s="310"/>
      <c r="P59" s="310"/>
      <c r="Q59" s="310"/>
      <c r="R59" s="311"/>
    </row>
    <row r="60" spans="1:18" s="1" customFormat="1" ht="16.5" customHeight="1" x14ac:dyDescent="0.35">
      <c r="A60" s="126" t="s">
        <v>230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8"/>
    </row>
    <row r="61" spans="1:18" s="1" customFormat="1" ht="19.5" customHeight="1" x14ac:dyDescent="0.25">
      <c r="A61" s="298" t="s">
        <v>149</v>
      </c>
      <c r="B61" s="299"/>
      <c r="C61" s="302" t="s">
        <v>150</v>
      </c>
      <c r="D61" s="304" t="s">
        <v>151</v>
      </c>
      <c r="E61" s="304"/>
      <c r="F61" s="304"/>
      <c r="G61" s="304"/>
      <c r="H61" s="304" t="s">
        <v>152</v>
      </c>
      <c r="I61" s="304"/>
      <c r="J61" s="304"/>
      <c r="K61" s="304"/>
      <c r="L61" s="299" t="s">
        <v>153</v>
      </c>
      <c r="M61" s="302" t="s">
        <v>154</v>
      </c>
      <c r="N61" s="302"/>
      <c r="O61" s="302"/>
      <c r="P61" s="302"/>
      <c r="Q61" s="302"/>
      <c r="R61" s="305"/>
    </row>
    <row r="62" spans="1:18" s="1" customFormat="1" ht="40.5" customHeight="1" x14ac:dyDescent="0.25">
      <c r="A62" s="298"/>
      <c r="B62" s="299"/>
      <c r="C62" s="302"/>
      <c r="D62" s="178" t="s">
        <v>155</v>
      </c>
      <c r="E62" s="178" t="s">
        <v>156</v>
      </c>
      <c r="F62" s="178" t="s">
        <v>157</v>
      </c>
      <c r="G62" s="178" t="s">
        <v>158</v>
      </c>
      <c r="H62" s="178" t="s">
        <v>142</v>
      </c>
      <c r="I62" s="178" t="s">
        <v>159</v>
      </c>
      <c r="J62" s="178" t="s">
        <v>143</v>
      </c>
      <c r="K62" s="178" t="s">
        <v>144</v>
      </c>
      <c r="L62" s="299"/>
      <c r="M62" s="179" t="s">
        <v>160</v>
      </c>
      <c r="N62" s="179" t="s">
        <v>161</v>
      </c>
      <c r="O62" s="179" t="s">
        <v>162</v>
      </c>
      <c r="P62" s="179" t="s">
        <v>163</v>
      </c>
      <c r="Q62" s="179" t="s">
        <v>164</v>
      </c>
      <c r="R62" s="180" t="s">
        <v>165</v>
      </c>
    </row>
    <row r="63" spans="1:18" s="1" customFormat="1" ht="77.25" customHeight="1" x14ac:dyDescent="0.25">
      <c r="A63" s="358" t="s">
        <v>185</v>
      </c>
      <c r="B63" s="359"/>
      <c r="C63" s="193">
        <f t="shared" ref="C63:C68" si="3">SUM(F63)</f>
        <v>5000</v>
      </c>
      <c r="D63" s="145" t="s">
        <v>266</v>
      </c>
      <c r="E63" s="145">
        <v>1</v>
      </c>
      <c r="F63" s="198">
        <v>5000</v>
      </c>
      <c r="G63" s="141">
        <f t="shared" ref="G63:G68" si="4">+F63*E63</f>
        <v>5000</v>
      </c>
      <c r="H63" s="145"/>
      <c r="I63" s="145"/>
      <c r="J63" s="125">
        <v>5000000</v>
      </c>
      <c r="K63" s="125"/>
      <c r="L63" s="444" t="s">
        <v>285</v>
      </c>
      <c r="M63" s="125">
        <v>1</v>
      </c>
      <c r="N63" s="125">
        <v>2</v>
      </c>
      <c r="O63" s="125">
        <v>3</v>
      </c>
      <c r="P63" s="125">
        <v>3</v>
      </c>
      <c r="Q63" s="125">
        <v>1</v>
      </c>
      <c r="R63" s="130">
        <v>3</v>
      </c>
    </row>
    <row r="64" spans="1:18" s="1" customFormat="1" ht="51" customHeight="1" x14ac:dyDescent="0.25">
      <c r="A64" s="365" t="s">
        <v>184</v>
      </c>
      <c r="B64" s="366"/>
      <c r="C64" s="195">
        <f t="shared" si="3"/>
        <v>5000</v>
      </c>
      <c r="D64" s="145" t="s">
        <v>266</v>
      </c>
      <c r="E64" s="145">
        <v>1</v>
      </c>
      <c r="F64" s="198">
        <v>5000</v>
      </c>
      <c r="G64" s="141">
        <f t="shared" si="4"/>
        <v>5000</v>
      </c>
      <c r="H64" s="199"/>
      <c r="I64" s="199"/>
      <c r="J64" s="127"/>
      <c r="K64" s="127"/>
      <c r="L64" s="445"/>
      <c r="M64" s="125">
        <v>1</v>
      </c>
      <c r="N64" s="125">
        <v>2</v>
      </c>
      <c r="O64" s="125">
        <v>3</v>
      </c>
      <c r="P64" s="125">
        <v>3</v>
      </c>
      <c r="Q64" s="125">
        <v>1</v>
      </c>
      <c r="R64" s="130">
        <v>3</v>
      </c>
    </row>
    <row r="65" spans="1:18" s="1" customFormat="1" ht="36.75" customHeight="1" x14ac:dyDescent="0.25">
      <c r="A65" s="369" t="s">
        <v>183</v>
      </c>
      <c r="B65" s="370"/>
      <c r="C65" s="193">
        <f t="shared" si="3"/>
        <v>5000</v>
      </c>
      <c r="D65" s="145" t="s">
        <v>266</v>
      </c>
      <c r="E65" s="145">
        <v>1</v>
      </c>
      <c r="F65" s="198">
        <v>5000</v>
      </c>
      <c r="G65" s="141">
        <f t="shared" si="4"/>
        <v>5000</v>
      </c>
      <c r="H65" s="199"/>
      <c r="I65" s="199"/>
      <c r="J65" s="127"/>
      <c r="K65" s="127"/>
      <c r="L65" s="444" t="s">
        <v>285</v>
      </c>
      <c r="M65" s="125">
        <v>1</v>
      </c>
      <c r="N65" s="125">
        <v>2</v>
      </c>
      <c r="O65" s="125">
        <v>3</v>
      </c>
      <c r="P65" s="125">
        <v>3</v>
      </c>
      <c r="Q65" s="125">
        <v>1</v>
      </c>
      <c r="R65" s="130">
        <v>3</v>
      </c>
    </row>
    <row r="66" spans="1:18" s="1" customFormat="1" ht="36.75" customHeight="1" x14ac:dyDescent="0.25">
      <c r="A66" s="358" t="s">
        <v>182</v>
      </c>
      <c r="B66" s="359"/>
      <c r="C66" s="175">
        <f t="shared" si="3"/>
        <v>5000</v>
      </c>
      <c r="D66" s="145" t="s">
        <v>266</v>
      </c>
      <c r="E66" s="140">
        <v>1</v>
      </c>
      <c r="F66" s="200">
        <v>5000</v>
      </c>
      <c r="G66" s="141">
        <f t="shared" si="4"/>
        <v>5000</v>
      </c>
      <c r="H66" s="201"/>
      <c r="I66" s="201"/>
      <c r="J66" s="127"/>
      <c r="K66" s="148"/>
      <c r="L66" s="446"/>
      <c r="M66" s="125">
        <v>1</v>
      </c>
      <c r="N66" s="125">
        <v>2</v>
      </c>
      <c r="O66" s="125">
        <v>3</v>
      </c>
      <c r="P66" s="125">
        <v>3</v>
      </c>
      <c r="Q66" s="125">
        <v>1</v>
      </c>
      <c r="R66" s="130">
        <v>3</v>
      </c>
    </row>
    <row r="67" spans="1:18" s="1" customFormat="1" ht="36.75" customHeight="1" x14ac:dyDescent="0.25">
      <c r="A67" s="367" t="s">
        <v>181</v>
      </c>
      <c r="B67" s="368"/>
      <c r="C67" s="175">
        <f t="shared" si="3"/>
        <v>5000</v>
      </c>
      <c r="D67" s="145" t="s">
        <v>266</v>
      </c>
      <c r="E67" s="140">
        <v>1</v>
      </c>
      <c r="F67" s="200">
        <v>5000</v>
      </c>
      <c r="G67" s="141">
        <f t="shared" si="4"/>
        <v>5000</v>
      </c>
      <c r="H67" s="202"/>
      <c r="I67" s="202"/>
      <c r="J67" s="125"/>
      <c r="K67" s="132"/>
      <c r="L67" s="445"/>
      <c r="M67" s="125">
        <v>1</v>
      </c>
      <c r="N67" s="125">
        <v>2</v>
      </c>
      <c r="O67" s="125">
        <v>3</v>
      </c>
      <c r="P67" s="125">
        <v>3</v>
      </c>
      <c r="Q67" s="125">
        <v>1</v>
      </c>
      <c r="R67" s="130">
        <v>3</v>
      </c>
    </row>
    <row r="68" spans="1:18" s="1" customFormat="1" ht="85.5" customHeight="1" x14ac:dyDescent="0.25">
      <c r="A68" s="358" t="s">
        <v>199</v>
      </c>
      <c r="B68" s="359"/>
      <c r="C68" s="175">
        <f t="shared" si="3"/>
        <v>5000</v>
      </c>
      <c r="D68" s="145" t="s">
        <v>266</v>
      </c>
      <c r="E68" s="140">
        <v>1</v>
      </c>
      <c r="F68" s="200">
        <v>5000</v>
      </c>
      <c r="G68" s="141">
        <f t="shared" si="4"/>
        <v>5000</v>
      </c>
      <c r="H68" s="201"/>
      <c r="I68" s="201"/>
      <c r="J68" s="127"/>
      <c r="K68" s="148"/>
      <c r="L68" s="334" t="s">
        <v>285</v>
      </c>
      <c r="M68" s="125">
        <v>1</v>
      </c>
      <c r="N68" s="125">
        <v>2</v>
      </c>
      <c r="O68" s="125">
        <v>3</v>
      </c>
      <c r="P68" s="125">
        <v>3</v>
      </c>
      <c r="Q68" s="125">
        <v>1</v>
      </c>
      <c r="R68" s="130">
        <v>3</v>
      </c>
    </row>
    <row r="69" spans="1:18" s="1" customFormat="1" ht="12.75" customHeight="1" x14ac:dyDescent="0.25">
      <c r="A69" s="323" t="s">
        <v>231</v>
      </c>
      <c r="B69" s="324"/>
      <c r="C69" s="345">
        <f>+G69</f>
        <v>125000</v>
      </c>
      <c r="D69" s="438" t="s">
        <v>214</v>
      </c>
      <c r="E69" s="440">
        <v>1</v>
      </c>
      <c r="F69" s="442">
        <v>125000</v>
      </c>
      <c r="G69" s="341">
        <f>+F69*E69</f>
        <v>125000</v>
      </c>
      <c r="H69" s="343">
        <v>31250</v>
      </c>
      <c r="I69" s="343">
        <v>31250</v>
      </c>
      <c r="J69" s="361">
        <v>31250</v>
      </c>
      <c r="K69" s="363">
        <v>31250</v>
      </c>
      <c r="L69" s="334"/>
      <c r="M69" s="429">
        <v>1</v>
      </c>
      <c r="N69" s="429">
        <v>1</v>
      </c>
      <c r="O69" s="429">
        <v>2</v>
      </c>
      <c r="P69" s="429">
        <v>8</v>
      </c>
      <c r="Q69" s="429">
        <v>6</v>
      </c>
      <c r="R69" s="436">
        <v>2</v>
      </c>
    </row>
    <row r="70" spans="1:18" s="1" customFormat="1" ht="18.75" customHeight="1" x14ac:dyDescent="0.25">
      <c r="A70" s="337"/>
      <c r="B70" s="338"/>
      <c r="C70" s="346"/>
      <c r="D70" s="439"/>
      <c r="E70" s="441"/>
      <c r="F70" s="443"/>
      <c r="G70" s="342"/>
      <c r="H70" s="344"/>
      <c r="I70" s="344"/>
      <c r="J70" s="362"/>
      <c r="K70" s="364"/>
      <c r="L70" s="334"/>
      <c r="M70" s="430"/>
      <c r="N70" s="430"/>
      <c r="O70" s="430"/>
      <c r="P70" s="430"/>
      <c r="Q70" s="430"/>
      <c r="R70" s="437"/>
    </row>
    <row r="71" spans="1:18" s="1" customFormat="1" ht="24.75" customHeight="1" x14ac:dyDescent="0.25">
      <c r="A71" s="335" t="s">
        <v>276</v>
      </c>
      <c r="B71" s="336"/>
      <c r="C71" s="345">
        <f>SUM(G71:G73)</f>
        <v>1214000</v>
      </c>
      <c r="D71" s="203" t="s">
        <v>200</v>
      </c>
      <c r="E71" s="140">
        <v>120</v>
      </c>
      <c r="F71" s="200">
        <v>450</v>
      </c>
      <c r="G71" s="141">
        <f t="shared" ref="G71:G80" si="5">+F71*E71</f>
        <v>54000</v>
      </c>
      <c r="H71" s="201"/>
      <c r="I71" s="204">
        <v>45000</v>
      </c>
      <c r="J71" s="205"/>
      <c r="K71" s="156"/>
      <c r="L71" s="334"/>
      <c r="M71" s="131">
        <v>1</v>
      </c>
      <c r="N71" s="124" t="s">
        <v>8</v>
      </c>
      <c r="O71" s="124">
        <v>3</v>
      </c>
      <c r="P71" s="128">
        <v>1</v>
      </c>
      <c r="Q71" s="128">
        <v>1</v>
      </c>
      <c r="R71" s="129" t="s">
        <v>8</v>
      </c>
    </row>
    <row r="72" spans="1:18" s="1" customFormat="1" ht="25.5" customHeight="1" x14ac:dyDescent="0.25">
      <c r="A72" s="335"/>
      <c r="B72" s="336"/>
      <c r="C72" s="360"/>
      <c r="D72" s="203" t="s">
        <v>208</v>
      </c>
      <c r="E72" s="140">
        <v>120</v>
      </c>
      <c r="F72" s="200">
        <v>8000</v>
      </c>
      <c r="G72" s="141">
        <f t="shared" si="5"/>
        <v>960000</v>
      </c>
      <c r="H72" s="201"/>
      <c r="I72" s="141">
        <v>800000</v>
      </c>
      <c r="J72" s="205"/>
      <c r="K72" s="156"/>
      <c r="L72" s="123"/>
      <c r="M72" s="131">
        <v>1</v>
      </c>
      <c r="N72" s="131">
        <v>2</v>
      </c>
      <c r="O72" s="131">
        <v>2</v>
      </c>
      <c r="P72" s="131">
        <v>8</v>
      </c>
      <c r="Q72" s="131">
        <v>6</v>
      </c>
      <c r="R72" s="133">
        <v>1</v>
      </c>
    </row>
    <row r="73" spans="1:18" s="1" customFormat="1" ht="27.75" customHeight="1" x14ac:dyDescent="0.25">
      <c r="A73" s="335"/>
      <c r="B73" s="336"/>
      <c r="C73" s="346"/>
      <c r="D73" s="203" t="s">
        <v>201</v>
      </c>
      <c r="E73" s="140">
        <v>40</v>
      </c>
      <c r="F73" s="200">
        <v>5000</v>
      </c>
      <c r="G73" s="141">
        <f t="shared" si="5"/>
        <v>200000</v>
      </c>
      <c r="H73" s="201"/>
      <c r="I73" s="141">
        <v>150000</v>
      </c>
      <c r="J73" s="205"/>
      <c r="K73" s="156"/>
      <c r="L73" s="123"/>
      <c r="M73" s="131">
        <v>1</v>
      </c>
      <c r="N73" s="131">
        <v>2</v>
      </c>
      <c r="O73" s="131">
        <v>2</v>
      </c>
      <c r="P73" s="131">
        <v>8</v>
      </c>
      <c r="Q73" s="131">
        <v>6</v>
      </c>
      <c r="R73" s="133">
        <v>1</v>
      </c>
    </row>
    <row r="74" spans="1:18" s="1" customFormat="1" ht="28.5" customHeight="1" x14ac:dyDescent="0.25">
      <c r="A74" s="335" t="s">
        <v>270</v>
      </c>
      <c r="B74" s="336"/>
      <c r="C74" s="352">
        <f>SUM(G74:G76)</f>
        <v>1992000</v>
      </c>
      <c r="D74" s="203" t="s">
        <v>202</v>
      </c>
      <c r="E74" s="140">
        <v>560</v>
      </c>
      <c r="F74" s="200">
        <v>1500</v>
      </c>
      <c r="G74" s="141">
        <f t="shared" si="5"/>
        <v>840000</v>
      </c>
      <c r="H74" s="201"/>
      <c r="I74" s="206">
        <v>825000</v>
      </c>
      <c r="J74" s="199"/>
      <c r="K74" s="148"/>
      <c r="L74" s="123"/>
      <c r="M74" s="131">
        <v>1</v>
      </c>
      <c r="N74" s="131">
        <v>2</v>
      </c>
      <c r="O74" s="131">
        <v>2</v>
      </c>
      <c r="P74" s="131">
        <v>8</v>
      </c>
      <c r="Q74" s="131">
        <v>6</v>
      </c>
      <c r="R74" s="133">
        <v>1</v>
      </c>
    </row>
    <row r="75" spans="1:18" s="1" customFormat="1" ht="24" customHeight="1" x14ac:dyDescent="0.25">
      <c r="A75" s="335"/>
      <c r="B75" s="336"/>
      <c r="C75" s="352"/>
      <c r="D75" s="203" t="s">
        <v>200</v>
      </c>
      <c r="E75" s="140">
        <v>560</v>
      </c>
      <c r="F75" s="200">
        <v>450</v>
      </c>
      <c r="G75" s="141">
        <f t="shared" si="5"/>
        <v>252000</v>
      </c>
      <c r="H75" s="201"/>
      <c r="I75" s="207">
        <v>247500</v>
      </c>
      <c r="J75" s="199"/>
      <c r="K75" s="148"/>
      <c r="L75" s="123"/>
      <c r="M75" s="131">
        <v>1</v>
      </c>
      <c r="N75" s="124" t="s">
        <v>8</v>
      </c>
      <c r="O75" s="124">
        <v>3</v>
      </c>
      <c r="P75" s="128">
        <v>1</v>
      </c>
      <c r="Q75" s="128">
        <v>1</v>
      </c>
      <c r="R75" s="129" t="s">
        <v>8</v>
      </c>
    </row>
    <row r="76" spans="1:18" s="1" customFormat="1" ht="21.75" customHeight="1" x14ac:dyDescent="0.25">
      <c r="A76" s="335"/>
      <c r="B76" s="336"/>
      <c r="C76" s="352"/>
      <c r="D76" s="203" t="s">
        <v>203</v>
      </c>
      <c r="E76" s="140">
        <v>300</v>
      </c>
      <c r="F76" s="200">
        <v>3000</v>
      </c>
      <c r="G76" s="141">
        <f t="shared" si="5"/>
        <v>900000</v>
      </c>
      <c r="H76" s="201"/>
      <c r="I76" s="207">
        <v>687500</v>
      </c>
      <c r="J76" s="199"/>
      <c r="K76" s="148"/>
      <c r="L76" s="123"/>
      <c r="M76" s="131">
        <v>1</v>
      </c>
      <c r="N76" s="131">
        <v>2</v>
      </c>
      <c r="O76" s="131">
        <v>2</v>
      </c>
      <c r="P76" s="131">
        <v>8</v>
      </c>
      <c r="Q76" s="131">
        <v>6</v>
      </c>
      <c r="R76" s="133">
        <v>1</v>
      </c>
    </row>
    <row r="77" spans="1:18" s="1" customFormat="1" ht="20.25" customHeight="1" x14ac:dyDescent="0.25">
      <c r="A77" s="353" t="s">
        <v>275</v>
      </c>
      <c r="B77" s="354"/>
      <c r="C77" s="352">
        <f>SUM(G77:G78)</f>
        <v>367500</v>
      </c>
      <c r="D77" s="203" t="s">
        <v>200</v>
      </c>
      <c r="E77" s="140">
        <v>150</v>
      </c>
      <c r="F77" s="200">
        <v>450</v>
      </c>
      <c r="G77" s="141">
        <f t="shared" si="5"/>
        <v>67500</v>
      </c>
      <c r="H77" s="201"/>
      <c r="I77" s="201"/>
      <c r="J77" s="141">
        <v>112500</v>
      </c>
      <c r="K77" s="156"/>
      <c r="L77" s="123"/>
      <c r="M77" s="131">
        <v>1</v>
      </c>
      <c r="N77" s="124" t="s">
        <v>8</v>
      </c>
      <c r="O77" s="124">
        <v>3</v>
      </c>
      <c r="P77" s="128">
        <v>1</v>
      </c>
      <c r="Q77" s="128">
        <v>1</v>
      </c>
      <c r="R77" s="129" t="s">
        <v>8</v>
      </c>
    </row>
    <row r="78" spans="1:18" s="1" customFormat="1" ht="18.75" customHeight="1" x14ac:dyDescent="0.25">
      <c r="A78" s="353"/>
      <c r="B78" s="354"/>
      <c r="C78" s="352"/>
      <c r="D78" s="203" t="s">
        <v>208</v>
      </c>
      <c r="E78" s="140">
        <v>150</v>
      </c>
      <c r="F78" s="200">
        <v>2000</v>
      </c>
      <c r="G78" s="141">
        <f t="shared" si="5"/>
        <v>300000</v>
      </c>
      <c r="H78" s="201"/>
      <c r="I78" s="201"/>
      <c r="J78" s="141">
        <v>225000</v>
      </c>
      <c r="K78" s="156"/>
      <c r="L78" s="123"/>
      <c r="M78" s="131">
        <v>1</v>
      </c>
      <c r="N78" s="131">
        <v>2</v>
      </c>
      <c r="O78" s="131">
        <v>2</v>
      </c>
      <c r="P78" s="131">
        <v>8</v>
      </c>
      <c r="Q78" s="131">
        <v>6</v>
      </c>
      <c r="R78" s="133">
        <v>1</v>
      </c>
    </row>
    <row r="79" spans="1:18" s="1" customFormat="1" ht="28.5" customHeight="1" x14ac:dyDescent="0.25">
      <c r="A79" s="339" t="s">
        <v>268</v>
      </c>
      <c r="B79" s="340"/>
      <c r="C79" s="175" t="s">
        <v>244</v>
      </c>
      <c r="D79" s="203" t="s">
        <v>279</v>
      </c>
      <c r="E79" s="140"/>
      <c r="F79" s="200"/>
      <c r="G79" s="141"/>
      <c r="H79" s="201">
        <v>20000000</v>
      </c>
      <c r="I79" s="201"/>
      <c r="J79" s="141"/>
      <c r="K79" s="156"/>
      <c r="L79" s="157"/>
      <c r="M79" s="131">
        <v>1</v>
      </c>
      <c r="N79" s="131">
        <v>2</v>
      </c>
      <c r="O79" s="131">
        <v>1</v>
      </c>
      <c r="P79" s="131">
        <v>1</v>
      </c>
      <c r="Q79" s="131">
        <v>1</v>
      </c>
      <c r="R79" s="133">
        <v>5</v>
      </c>
    </row>
    <row r="80" spans="1:18" s="1" customFormat="1" ht="31.5" customHeight="1" x14ac:dyDescent="0.25">
      <c r="A80" s="335" t="s">
        <v>274</v>
      </c>
      <c r="B80" s="336"/>
      <c r="C80" s="175">
        <f>SUM(G80)</f>
        <v>20000000</v>
      </c>
      <c r="D80" s="203" t="s">
        <v>267</v>
      </c>
      <c r="E80" s="140">
        <v>1</v>
      </c>
      <c r="F80" s="200">
        <v>20000000</v>
      </c>
      <c r="G80" s="141">
        <f t="shared" si="5"/>
        <v>20000000</v>
      </c>
      <c r="H80" s="201">
        <v>20000000</v>
      </c>
      <c r="I80" s="201"/>
      <c r="J80" s="145"/>
      <c r="K80" s="156"/>
      <c r="L80" s="157"/>
      <c r="M80" s="131">
        <v>1</v>
      </c>
      <c r="N80" s="131">
        <v>2</v>
      </c>
      <c r="O80" s="131">
        <v>1</v>
      </c>
      <c r="P80" s="131">
        <v>4</v>
      </c>
      <c r="Q80" s="131">
        <v>2</v>
      </c>
      <c r="R80" s="133">
        <v>4</v>
      </c>
    </row>
    <row r="81" spans="1:20" s="1" customFormat="1" ht="24" customHeight="1" x14ac:dyDescent="0.25">
      <c r="A81" s="325" t="s">
        <v>228</v>
      </c>
      <c r="B81" s="326"/>
      <c r="C81" s="355">
        <v>1500000</v>
      </c>
      <c r="D81" s="208" t="s">
        <v>211</v>
      </c>
      <c r="E81" s="147">
        <v>1</v>
      </c>
      <c r="F81" s="209">
        <v>600000</v>
      </c>
      <c r="G81" s="209">
        <v>600000</v>
      </c>
      <c r="H81" s="210"/>
      <c r="I81" s="210"/>
      <c r="J81" s="176"/>
      <c r="K81" s="149">
        <v>600000</v>
      </c>
      <c r="L81" s="349" t="s">
        <v>285</v>
      </c>
      <c r="M81" s="134">
        <v>1</v>
      </c>
      <c r="N81" s="134">
        <v>1</v>
      </c>
      <c r="O81" s="134">
        <v>2</v>
      </c>
      <c r="P81" s="134">
        <v>8</v>
      </c>
      <c r="Q81" s="134">
        <v>6</v>
      </c>
      <c r="R81" s="135">
        <v>1</v>
      </c>
      <c r="S81" s="119"/>
      <c r="T81" s="119"/>
    </row>
    <row r="82" spans="1:20" s="1" customFormat="1" ht="26.25" customHeight="1" x14ac:dyDescent="0.25">
      <c r="A82" s="327"/>
      <c r="B82" s="328"/>
      <c r="C82" s="356"/>
      <c r="D82" s="208" t="s">
        <v>214</v>
      </c>
      <c r="E82" s="147">
        <v>1</v>
      </c>
      <c r="F82" s="209">
        <v>500000</v>
      </c>
      <c r="G82" s="209">
        <v>500000</v>
      </c>
      <c r="H82" s="210"/>
      <c r="I82" s="210"/>
      <c r="J82" s="176"/>
      <c r="K82" s="149">
        <v>500000</v>
      </c>
      <c r="L82" s="350"/>
      <c r="M82" s="134">
        <v>1</v>
      </c>
      <c r="N82" s="134">
        <v>2</v>
      </c>
      <c r="O82" s="150">
        <v>2</v>
      </c>
      <c r="P82" s="151">
        <v>8</v>
      </c>
      <c r="Q82" s="151">
        <v>6</v>
      </c>
      <c r="R82" s="152">
        <v>2</v>
      </c>
      <c r="S82" s="119"/>
      <c r="T82" s="119"/>
    </row>
    <row r="83" spans="1:20" s="1" customFormat="1" ht="24" customHeight="1" x14ac:dyDescent="0.25">
      <c r="A83" s="329"/>
      <c r="B83" s="330"/>
      <c r="C83" s="357"/>
      <c r="D83" s="208" t="s">
        <v>204</v>
      </c>
      <c r="E83" s="147">
        <v>1</v>
      </c>
      <c r="F83" s="209">
        <v>400000</v>
      </c>
      <c r="G83" s="209">
        <v>400000</v>
      </c>
      <c r="H83" s="210"/>
      <c r="I83" s="210"/>
      <c r="J83" s="176"/>
      <c r="K83" s="149">
        <v>400000</v>
      </c>
      <c r="L83" s="351"/>
      <c r="M83" s="134">
        <v>1</v>
      </c>
      <c r="N83" s="134">
        <v>1</v>
      </c>
      <c r="O83" s="134">
        <v>3</v>
      </c>
      <c r="P83" s="134">
        <v>9</v>
      </c>
      <c r="Q83" s="134">
        <v>9</v>
      </c>
      <c r="R83" s="135">
        <v>2</v>
      </c>
      <c r="S83" s="119"/>
      <c r="T83" s="119"/>
    </row>
    <row r="84" spans="1:20" s="1" customFormat="1" ht="33" customHeight="1" x14ac:dyDescent="0.25">
      <c r="A84" s="325" t="s">
        <v>238</v>
      </c>
      <c r="B84" s="326"/>
      <c r="C84" s="331">
        <v>21445000</v>
      </c>
      <c r="D84" s="230" t="s">
        <v>246</v>
      </c>
      <c r="E84" s="185">
        <v>780</v>
      </c>
      <c r="F84" s="231">
        <v>3000</v>
      </c>
      <c r="G84" s="232">
        <f>+E84*F84</f>
        <v>2340000</v>
      </c>
      <c r="H84" s="233"/>
      <c r="I84" s="233"/>
      <c r="J84" s="234"/>
      <c r="K84" s="235">
        <v>1925000</v>
      </c>
      <c r="L84" s="431" t="s">
        <v>285</v>
      </c>
      <c r="M84" s="185">
        <v>1</v>
      </c>
      <c r="N84" s="234" t="s">
        <v>8</v>
      </c>
      <c r="O84" s="234">
        <v>2</v>
      </c>
      <c r="P84" s="236">
        <v>8</v>
      </c>
      <c r="Q84" s="236">
        <v>6</v>
      </c>
      <c r="R84" s="237">
        <v>2</v>
      </c>
      <c r="S84" s="119"/>
      <c r="T84" s="119"/>
    </row>
    <row r="85" spans="1:20" s="1" customFormat="1" ht="26.25" customHeight="1" x14ac:dyDescent="0.25">
      <c r="A85" s="327"/>
      <c r="B85" s="328"/>
      <c r="C85" s="332"/>
      <c r="D85" s="230" t="s">
        <v>212</v>
      </c>
      <c r="E85" s="185">
        <v>1</v>
      </c>
      <c r="F85" s="231">
        <v>1500000</v>
      </c>
      <c r="G85" s="232">
        <f>+F85*E85</f>
        <v>1500000</v>
      </c>
      <c r="H85" s="233"/>
      <c r="I85" s="233"/>
      <c r="J85" s="234"/>
      <c r="K85" s="238">
        <v>975000</v>
      </c>
      <c r="L85" s="432"/>
      <c r="M85" s="185">
        <v>1</v>
      </c>
      <c r="N85" s="185">
        <v>1</v>
      </c>
      <c r="O85" s="185">
        <v>6</v>
      </c>
      <c r="P85" s="185">
        <v>1</v>
      </c>
      <c r="Q85" s="185">
        <v>4</v>
      </c>
      <c r="R85" s="239">
        <v>1</v>
      </c>
      <c r="S85" s="119"/>
      <c r="T85" s="119"/>
    </row>
    <row r="86" spans="1:20" s="1" customFormat="1" ht="26.25" customHeight="1" x14ac:dyDescent="0.25">
      <c r="A86" s="327"/>
      <c r="B86" s="328"/>
      <c r="C86" s="332"/>
      <c r="D86" s="230" t="s">
        <v>239</v>
      </c>
      <c r="E86" s="185">
        <v>2</v>
      </c>
      <c r="F86" s="231">
        <v>60000</v>
      </c>
      <c r="G86" s="232">
        <f>+F86*E86</f>
        <v>120000</v>
      </c>
      <c r="H86" s="233"/>
      <c r="I86" s="233"/>
      <c r="J86" s="234"/>
      <c r="K86" s="186">
        <v>40000</v>
      </c>
      <c r="L86" s="432"/>
      <c r="M86" s="185">
        <v>1</v>
      </c>
      <c r="N86" s="185">
        <v>1</v>
      </c>
      <c r="O86" s="185">
        <v>2</v>
      </c>
      <c r="P86" s="185">
        <v>5</v>
      </c>
      <c r="Q86" s="185">
        <v>4</v>
      </c>
      <c r="R86" s="239">
        <v>1</v>
      </c>
      <c r="S86" s="119"/>
      <c r="T86" s="119"/>
    </row>
    <row r="87" spans="1:20" s="1" customFormat="1" ht="26.25" customHeight="1" x14ac:dyDescent="0.25">
      <c r="A87" s="327"/>
      <c r="B87" s="328"/>
      <c r="C87" s="332"/>
      <c r="D87" s="230" t="s">
        <v>213</v>
      </c>
      <c r="E87" s="185">
        <v>3</v>
      </c>
      <c r="F87" s="231">
        <v>200000</v>
      </c>
      <c r="G87" s="232">
        <f>+F87*E87</f>
        <v>600000</v>
      </c>
      <c r="H87" s="233"/>
      <c r="I87" s="233"/>
      <c r="J87" s="234"/>
      <c r="K87" s="186">
        <v>200000</v>
      </c>
      <c r="L87" s="432"/>
      <c r="M87" s="185">
        <v>1</v>
      </c>
      <c r="N87" s="185">
        <v>2</v>
      </c>
      <c r="O87" s="185">
        <v>2</v>
      </c>
      <c r="P87" s="185">
        <v>8</v>
      </c>
      <c r="Q87" s="185">
        <v>6</v>
      </c>
      <c r="R87" s="239">
        <v>4</v>
      </c>
      <c r="S87" s="119"/>
      <c r="T87" s="119"/>
    </row>
    <row r="88" spans="1:20" s="1" customFormat="1" ht="18" customHeight="1" x14ac:dyDescent="0.25">
      <c r="A88" s="327"/>
      <c r="B88" s="328"/>
      <c r="C88" s="332"/>
      <c r="D88" s="433" t="s">
        <v>273</v>
      </c>
      <c r="E88" s="185">
        <v>1</v>
      </c>
      <c r="F88" s="231">
        <v>115000</v>
      </c>
      <c r="G88" s="232">
        <f>+F88*E88</f>
        <v>115000</v>
      </c>
      <c r="H88" s="233"/>
      <c r="I88" s="233"/>
      <c r="J88" s="234"/>
      <c r="K88" s="186">
        <v>115000</v>
      </c>
      <c r="L88" s="432"/>
      <c r="M88" s="185">
        <v>1</v>
      </c>
      <c r="N88" s="234">
        <v>1</v>
      </c>
      <c r="O88" s="234">
        <v>3</v>
      </c>
      <c r="P88" s="236">
        <v>1</v>
      </c>
      <c r="Q88" s="236">
        <v>3</v>
      </c>
      <c r="R88" s="237">
        <v>3</v>
      </c>
      <c r="S88" s="119"/>
      <c r="T88" s="119"/>
    </row>
    <row r="89" spans="1:20" s="1" customFormat="1" ht="15.75" x14ac:dyDescent="0.25">
      <c r="A89" s="329"/>
      <c r="B89" s="330"/>
      <c r="C89" s="333"/>
      <c r="D89" s="434"/>
      <c r="E89" s="185">
        <v>3</v>
      </c>
      <c r="F89" s="231">
        <v>90000</v>
      </c>
      <c r="G89" s="232">
        <f>+F89*E89</f>
        <v>270000</v>
      </c>
      <c r="H89" s="233"/>
      <c r="I89" s="233"/>
      <c r="J89" s="234"/>
      <c r="K89" s="186">
        <v>75000</v>
      </c>
      <c r="L89" s="432"/>
      <c r="M89" s="185">
        <v>1</v>
      </c>
      <c r="N89" s="234">
        <v>1</v>
      </c>
      <c r="O89" s="234">
        <v>3</v>
      </c>
      <c r="P89" s="236">
        <v>1</v>
      </c>
      <c r="Q89" s="236">
        <v>3</v>
      </c>
      <c r="R89" s="237">
        <v>3</v>
      </c>
      <c r="S89" s="119"/>
      <c r="T89" s="119"/>
    </row>
    <row r="90" spans="1:20" s="1" customFormat="1" ht="31.5" customHeight="1" x14ac:dyDescent="0.25">
      <c r="A90" s="339" t="s">
        <v>215</v>
      </c>
      <c r="B90" s="340"/>
      <c r="C90" s="196">
        <v>9000000</v>
      </c>
      <c r="D90" s="240" t="s">
        <v>215</v>
      </c>
      <c r="E90" s="241">
        <v>780</v>
      </c>
      <c r="F90" s="242">
        <v>9000000</v>
      </c>
      <c r="G90" s="242">
        <v>9000000</v>
      </c>
      <c r="H90" s="243"/>
      <c r="I90" s="243"/>
      <c r="J90" s="243"/>
      <c r="K90" s="242">
        <v>8700000</v>
      </c>
      <c r="L90" s="347" t="s">
        <v>285</v>
      </c>
      <c r="M90" s="241">
        <v>1</v>
      </c>
      <c r="N90" s="241">
        <v>2</v>
      </c>
      <c r="O90" s="241">
        <v>1</v>
      </c>
      <c r="P90" s="241">
        <v>4</v>
      </c>
      <c r="Q90" s="241">
        <v>2</v>
      </c>
      <c r="R90" s="244">
        <v>1</v>
      </c>
      <c r="S90" s="119"/>
      <c r="T90" s="119"/>
    </row>
    <row r="91" spans="1:20" s="1" customFormat="1" ht="27.75" customHeight="1" x14ac:dyDescent="0.25">
      <c r="A91" s="323" t="s">
        <v>210</v>
      </c>
      <c r="B91" s="324"/>
      <c r="C91" s="196">
        <v>7500000</v>
      </c>
      <c r="D91" s="245" t="s">
        <v>229</v>
      </c>
      <c r="E91" s="246"/>
      <c r="F91" s="247"/>
      <c r="G91" s="248">
        <v>7500000</v>
      </c>
      <c r="H91" s="247"/>
      <c r="I91" s="247"/>
      <c r="J91" s="247"/>
      <c r="K91" s="247"/>
      <c r="L91" s="348"/>
      <c r="M91" s="249">
        <v>1</v>
      </c>
      <c r="N91" s="249">
        <v>2</v>
      </c>
      <c r="O91" s="249">
        <v>1</v>
      </c>
      <c r="P91" s="249">
        <v>2</v>
      </c>
      <c r="Q91" s="249">
        <v>2</v>
      </c>
      <c r="R91" s="250">
        <v>9</v>
      </c>
    </row>
    <row r="92" spans="1:20" s="1" customFormat="1" ht="31.5" x14ac:dyDescent="0.25">
      <c r="A92" s="294" t="s">
        <v>240</v>
      </c>
      <c r="B92" s="294"/>
      <c r="C92" s="295">
        <v>1354250</v>
      </c>
      <c r="D92" s="170" t="s">
        <v>216</v>
      </c>
      <c r="E92" s="251">
        <v>280</v>
      </c>
      <c r="F92" s="252">
        <v>450</v>
      </c>
      <c r="G92" s="252">
        <f>E92*F92</f>
        <v>126000</v>
      </c>
      <c r="H92" s="253"/>
      <c r="I92" s="254"/>
      <c r="J92" s="232">
        <f t="shared" ref="J92:J98" si="6">+G92</f>
        <v>126000</v>
      </c>
      <c r="K92" s="255"/>
      <c r="L92" s="431" t="s">
        <v>285</v>
      </c>
      <c r="M92" s="234">
        <v>1</v>
      </c>
      <c r="N92" s="234" t="s">
        <v>217</v>
      </c>
      <c r="O92" s="234">
        <v>3</v>
      </c>
      <c r="P92" s="234">
        <v>1</v>
      </c>
      <c r="Q92" s="234">
        <v>1</v>
      </c>
      <c r="R92" s="234">
        <v>1</v>
      </c>
    </row>
    <row r="93" spans="1:20" s="1" customFormat="1" ht="31.5" x14ac:dyDescent="0.25">
      <c r="A93" s="294"/>
      <c r="B93" s="294"/>
      <c r="C93" s="296"/>
      <c r="D93" s="170" t="s">
        <v>198</v>
      </c>
      <c r="E93" s="251">
        <v>280</v>
      </c>
      <c r="F93" s="252">
        <v>750</v>
      </c>
      <c r="G93" s="252">
        <f>E93*F93</f>
        <v>210000</v>
      </c>
      <c r="H93" s="253"/>
      <c r="I93" s="254"/>
      <c r="J93" s="232">
        <f t="shared" si="6"/>
        <v>210000</v>
      </c>
      <c r="K93" s="255"/>
      <c r="L93" s="432"/>
      <c r="M93" s="234">
        <v>1</v>
      </c>
      <c r="N93" s="234" t="s">
        <v>217</v>
      </c>
      <c r="O93" s="234">
        <v>3</v>
      </c>
      <c r="P93" s="234">
        <v>1</v>
      </c>
      <c r="Q93" s="234">
        <v>1</v>
      </c>
      <c r="R93" s="234">
        <v>1</v>
      </c>
    </row>
    <row r="94" spans="1:20" s="1" customFormat="1" ht="31.5" x14ac:dyDescent="0.25">
      <c r="A94" s="294"/>
      <c r="B94" s="294"/>
      <c r="C94" s="296"/>
      <c r="D94" s="170" t="s">
        <v>218</v>
      </c>
      <c r="E94" s="251">
        <v>60</v>
      </c>
      <c r="F94" s="252">
        <v>1800</v>
      </c>
      <c r="G94" s="252">
        <v>72000</v>
      </c>
      <c r="H94" s="253"/>
      <c r="I94" s="254"/>
      <c r="J94" s="232">
        <f t="shared" si="6"/>
        <v>72000</v>
      </c>
      <c r="K94" s="255"/>
      <c r="L94" s="432"/>
      <c r="M94" s="234">
        <v>1</v>
      </c>
      <c r="N94" s="234" t="s">
        <v>217</v>
      </c>
      <c r="O94" s="234">
        <v>2</v>
      </c>
      <c r="P94" s="234">
        <v>3</v>
      </c>
      <c r="Q94" s="234">
        <v>1</v>
      </c>
      <c r="R94" s="234">
        <v>2</v>
      </c>
    </row>
    <row r="95" spans="1:20" s="1" customFormat="1" ht="31.5" x14ac:dyDescent="0.25">
      <c r="A95" s="294"/>
      <c r="B95" s="294"/>
      <c r="C95" s="296"/>
      <c r="D95" s="170" t="s">
        <v>219</v>
      </c>
      <c r="E95" s="251">
        <v>60</v>
      </c>
      <c r="F95" s="252">
        <v>2400</v>
      </c>
      <c r="G95" s="252">
        <v>90000</v>
      </c>
      <c r="H95" s="253"/>
      <c r="I95" s="254"/>
      <c r="J95" s="232">
        <f t="shared" si="6"/>
        <v>90000</v>
      </c>
      <c r="K95" s="255"/>
      <c r="L95" s="432"/>
      <c r="M95" s="234">
        <v>1</v>
      </c>
      <c r="N95" s="234" t="s">
        <v>217</v>
      </c>
      <c r="O95" s="234">
        <v>2</v>
      </c>
      <c r="P95" s="234">
        <v>3</v>
      </c>
      <c r="Q95" s="234">
        <v>1</v>
      </c>
      <c r="R95" s="234">
        <v>2</v>
      </c>
    </row>
    <row r="96" spans="1:20" s="1" customFormat="1" ht="31.5" x14ac:dyDescent="0.25">
      <c r="A96" s="294"/>
      <c r="B96" s="294"/>
      <c r="C96" s="296"/>
      <c r="D96" s="170" t="s">
        <v>220</v>
      </c>
      <c r="E96" s="251">
        <v>20</v>
      </c>
      <c r="F96" s="252">
        <v>1500</v>
      </c>
      <c r="G96" s="252">
        <v>18000</v>
      </c>
      <c r="H96" s="253"/>
      <c r="I96" s="254"/>
      <c r="J96" s="232">
        <f t="shared" si="6"/>
        <v>18000</v>
      </c>
      <c r="K96" s="255"/>
      <c r="L96" s="432"/>
      <c r="M96" s="234">
        <v>1</v>
      </c>
      <c r="N96" s="234" t="s">
        <v>217</v>
      </c>
      <c r="O96" s="234">
        <v>2</v>
      </c>
      <c r="P96" s="234">
        <v>3</v>
      </c>
      <c r="Q96" s="234">
        <v>1</v>
      </c>
      <c r="R96" s="234">
        <v>2</v>
      </c>
    </row>
    <row r="97" spans="1:18" s="1" customFormat="1" ht="31.5" x14ac:dyDescent="0.25">
      <c r="A97" s="294"/>
      <c r="B97" s="294"/>
      <c r="C97" s="296"/>
      <c r="D97" s="170" t="s">
        <v>221</v>
      </c>
      <c r="E97" s="251">
        <v>25</v>
      </c>
      <c r="F97" s="252">
        <v>250</v>
      </c>
      <c r="G97" s="252">
        <v>6000</v>
      </c>
      <c r="H97" s="253"/>
      <c r="I97" s="254"/>
      <c r="J97" s="232">
        <f t="shared" si="6"/>
        <v>6000</v>
      </c>
      <c r="K97" s="255"/>
      <c r="L97" s="432"/>
      <c r="M97" s="234">
        <v>1</v>
      </c>
      <c r="N97" s="234" t="s">
        <v>217</v>
      </c>
      <c r="O97" s="234">
        <v>3</v>
      </c>
      <c r="P97" s="234">
        <v>7</v>
      </c>
      <c r="Q97" s="234">
        <v>1</v>
      </c>
      <c r="R97" s="234">
        <v>2</v>
      </c>
    </row>
    <row r="98" spans="1:18" s="1" customFormat="1" ht="15.75" x14ac:dyDescent="0.25">
      <c r="A98" s="294"/>
      <c r="B98" s="294"/>
      <c r="C98" s="296"/>
      <c r="D98" s="170" t="s">
        <v>222</v>
      </c>
      <c r="E98" s="251">
        <v>1</v>
      </c>
      <c r="F98" s="252">
        <v>445000</v>
      </c>
      <c r="G98" s="252">
        <f>+F98*E98</f>
        <v>445000</v>
      </c>
      <c r="H98" s="253"/>
      <c r="I98" s="254"/>
      <c r="J98" s="232">
        <f t="shared" si="6"/>
        <v>445000</v>
      </c>
      <c r="K98" s="255"/>
      <c r="L98" s="432"/>
      <c r="M98" s="234">
        <v>1</v>
      </c>
      <c r="N98" s="234">
        <v>2</v>
      </c>
      <c r="O98" s="234">
        <v>3</v>
      </c>
      <c r="P98" s="234">
        <v>3</v>
      </c>
      <c r="Q98" s="234">
        <v>2</v>
      </c>
      <c r="R98" s="234">
        <v>1</v>
      </c>
    </row>
    <row r="99" spans="1:18" s="1" customFormat="1" ht="15.75" x14ac:dyDescent="0.25">
      <c r="A99" s="294"/>
      <c r="B99" s="294"/>
      <c r="C99" s="296"/>
      <c r="D99" s="170" t="s">
        <v>272</v>
      </c>
      <c r="E99" s="251">
        <v>140</v>
      </c>
      <c r="F99" s="252">
        <v>2700</v>
      </c>
      <c r="G99" s="252">
        <f>+F99*E99</f>
        <v>378000</v>
      </c>
      <c r="H99" s="253"/>
      <c r="I99" s="254"/>
      <c r="J99" s="232"/>
      <c r="K99" s="255"/>
      <c r="L99" s="432"/>
      <c r="M99" s="234">
        <v>1</v>
      </c>
      <c r="N99" s="234">
        <v>2</v>
      </c>
      <c r="O99" s="234">
        <v>1</v>
      </c>
      <c r="P99" s="234">
        <v>1</v>
      </c>
      <c r="Q99" s="234">
        <v>5</v>
      </c>
      <c r="R99" s="234">
        <v>1</v>
      </c>
    </row>
    <row r="100" spans="1:18" s="1" customFormat="1" ht="31.5" x14ac:dyDescent="0.25">
      <c r="A100" s="294"/>
      <c r="B100" s="294"/>
      <c r="C100" s="296"/>
      <c r="D100" s="170" t="s">
        <v>223</v>
      </c>
      <c r="E100" s="251">
        <v>1</v>
      </c>
      <c r="F100" s="252">
        <v>25000</v>
      </c>
      <c r="G100" s="252">
        <v>25000</v>
      </c>
      <c r="H100" s="253"/>
      <c r="I100" s="254"/>
      <c r="J100" s="232">
        <v>25000</v>
      </c>
      <c r="K100" s="255"/>
      <c r="L100" s="432"/>
      <c r="M100" s="234">
        <v>1</v>
      </c>
      <c r="N100" s="234" t="s">
        <v>217</v>
      </c>
      <c r="O100" s="234">
        <v>3</v>
      </c>
      <c r="P100" s="234">
        <v>9</v>
      </c>
      <c r="Q100" s="234">
        <v>1</v>
      </c>
      <c r="R100" s="234">
        <v>6</v>
      </c>
    </row>
    <row r="101" spans="1:18" s="1" customFormat="1" ht="31.5" x14ac:dyDescent="0.25">
      <c r="A101" s="294"/>
      <c r="B101" s="294"/>
      <c r="C101" s="296"/>
      <c r="D101" s="170" t="s">
        <v>221</v>
      </c>
      <c r="E101" s="251">
        <v>50</v>
      </c>
      <c r="F101" s="252">
        <v>245</v>
      </c>
      <c r="G101" s="252">
        <f>+F101*E101</f>
        <v>12250</v>
      </c>
      <c r="H101" s="256"/>
      <c r="I101" s="254"/>
      <c r="J101" s="257">
        <f>+G101</f>
        <v>12250</v>
      </c>
      <c r="K101" s="255"/>
      <c r="L101" s="435"/>
      <c r="M101" s="234">
        <v>1</v>
      </c>
      <c r="N101" s="234" t="s">
        <v>217</v>
      </c>
      <c r="O101" s="234">
        <v>3</v>
      </c>
      <c r="P101" s="234">
        <v>7</v>
      </c>
      <c r="Q101" s="234">
        <v>1</v>
      </c>
      <c r="R101" s="234">
        <v>2</v>
      </c>
    </row>
    <row r="102" spans="1:18" s="1" customFormat="1" ht="15" customHeight="1" x14ac:dyDescent="0.25">
      <c r="A102" s="312" t="s">
        <v>176</v>
      </c>
      <c r="B102" s="307" t="s">
        <v>134</v>
      </c>
      <c r="C102" s="307"/>
      <c r="D102" s="313" t="s">
        <v>135</v>
      </c>
      <c r="E102" s="313" t="s">
        <v>136</v>
      </c>
      <c r="F102" s="313" t="s">
        <v>265</v>
      </c>
      <c r="G102" s="313" t="s">
        <v>138</v>
      </c>
      <c r="H102" s="306" t="s">
        <v>139</v>
      </c>
      <c r="I102" s="306"/>
      <c r="J102" s="306"/>
      <c r="K102" s="306"/>
      <c r="L102" s="307" t="s">
        <v>140</v>
      </c>
      <c r="M102" s="307" t="s">
        <v>141</v>
      </c>
      <c r="N102" s="307"/>
      <c r="O102" s="307"/>
      <c r="P102" s="307"/>
      <c r="Q102" s="307"/>
      <c r="R102" s="308"/>
    </row>
    <row r="103" spans="1:18" s="1" customFormat="1" ht="20.25" customHeight="1" x14ac:dyDescent="0.25">
      <c r="A103" s="312"/>
      <c r="B103" s="307"/>
      <c r="C103" s="307"/>
      <c r="D103" s="313"/>
      <c r="E103" s="313"/>
      <c r="F103" s="313"/>
      <c r="G103" s="313"/>
      <c r="H103" s="177" t="s">
        <v>142</v>
      </c>
      <c r="I103" s="177" t="s">
        <v>159</v>
      </c>
      <c r="J103" s="177" t="s">
        <v>143</v>
      </c>
      <c r="K103" s="177" t="s">
        <v>144</v>
      </c>
      <c r="L103" s="307"/>
      <c r="M103" s="307"/>
      <c r="N103" s="307"/>
      <c r="O103" s="307"/>
      <c r="P103" s="307"/>
      <c r="Q103" s="307"/>
      <c r="R103" s="308"/>
    </row>
    <row r="104" spans="1:18" s="1" customFormat="1" ht="79.5" customHeight="1" x14ac:dyDescent="0.25">
      <c r="A104" s="192" t="s">
        <v>247</v>
      </c>
      <c r="B104" s="309" t="s">
        <v>271</v>
      </c>
      <c r="C104" s="309"/>
      <c r="D104" s="171" t="s">
        <v>248</v>
      </c>
      <c r="E104" s="124"/>
      <c r="F104" s="124"/>
      <c r="G104" s="159"/>
      <c r="H104" s="124"/>
      <c r="I104" s="124"/>
      <c r="J104" s="124"/>
      <c r="K104" s="124"/>
      <c r="L104" s="158">
        <v>3380000</v>
      </c>
      <c r="M104" s="310"/>
      <c r="N104" s="310"/>
      <c r="O104" s="310"/>
      <c r="P104" s="310"/>
      <c r="Q104" s="310"/>
      <c r="R104" s="311"/>
    </row>
    <row r="105" spans="1:18" s="1" customFormat="1" ht="19.5" x14ac:dyDescent="0.35">
      <c r="A105" s="126" t="s">
        <v>230</v>
      </c>
      <c r="B105" s="117"/>
      <c r="C105" s="117"/>
      <c r="D105" s="117"/>
      <c r="E105" s="117"/>
      <c r="F105" s="117"/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8"/>
    </row>
    <row r="106" spans="1:18" s="1" customFormat="1" ht="15.75" x14ac:dyDescent="0.25">
      <c r="A106" s="298" t="s">
        <v>149</v>
      </c>
      <c r="B106" s="299"/>
      <c r="C106" s="302" t="s">
        <v>150</v>
      </c>
      <c r="D106" s="304" t="s">
        <v>151</v>
      </c>
      <c r="E106" s="304"/>
      <c r="F106" s="304"/>
      <c r="G106" s="304"/>
      <c r="H106" s="304" t="s">
        <v>152</v>
      </c>
      <c r="I106" s="304"/>
      <c r="J106" s="304"/>
      <c r="K106" s="304"/>
      <c r="L106" s="299" t="s">
        <v>153</v>
      </c>
      <c r="M106" s="302" t="s">
        <v>154</v>
      </c>
      <c r="N106" s="302"/>
      <c r="O106" s="302"/>
      <c r="P106" s="302"/>
      <c r="Q106" s="302"/>
      <c r="R106" s="305"/>
    </row>
    <row r="107" spans="1:18" s="1" customFormat="1" ht="36.75" customHeight="1" x14ac:dyDescent="0.25">
      <c r="A107" s="300"/>
      <c r="B107" s="301"/>
      <c r="C107" s="303"/>
      <c r="D107" s="178" t="s">
        <v>155</v>
      </c>
      <c r="E107" s="178" t="s">
        <v>156</v>
      </c>
      <c r="F107" s="178" t="s">
        <v>157</v>
      </c>
      <c r="G107" s="178" t="s">
        <v>158</v>
      </c>
      <c r="H107" s="178" t="s">
        <v>142</v>
      </c>
      <c r="I107" s="178" t="s">
        <v>159</v>
      </c>
      <c r="J107" s="178" t="s">
        <v>143</v>
      </c>
      <c r="K107" s="181" t="s">
        <v>144</v>
      </c>
      <c r="L107" s="301"/>
      <c r="M107" s="182" t="s">
        <v>160</v>
      </c>
      <c r="N107" s="182" t="s">
        <v>161</v>
      </c>
      <c r="O107" s="182" t="s">
        <v>162</v>
      </c>
      <c r="P107" s="182" t="s">
        <v>163</v>
      </c>
      <c r="Q107" s="182" t="s">
        <v>164</v>
      </c>
      <c r="R107" s="183" t="s">
        <v>165</v>
      </c>
    </row>
    <row r="108" spans="1:18" s="1" customFormat="1" ht="29.25" customHeight="1" x14ac:dyDescent="0.25">
      <c r="A108" s="314" t="s">
        <v>256</v>
      </c>
      <c r="B108" s="315"/>
      <c r="C108" s="297">
        <f>SUM(H108:K113)</f>
        <v>3380000</v>
      </c>
      <c r="D108" s="184" t="s">
        <v>269</v>
      </c>
      <c r="E108" s="185">
        <v>1</v>
      </c>
      <c r="F108" s="186">
        <v>40000</v>
      </c>
      <c r="G108" s="186">
        <f t="shared" ref="G108:G114" si="7">+E108*F108</f>
        <v>40000</v>
      </c>
      <c r="H108" s="186">
        <f t="shared" ref="H108:J113" si="8">+$F108*3</f>
        <v>120000</v>
      </c>
      <c r="I108" s="186">
        <f t="shared" si="8"/>
        <v>120000</v>
      </c>
      <c r="J108" s="186">
        <f t="shared" si="8"/>
        <v>120000</v>
      </c>
      <c r="K108" s="186">
        <f t="shared" ref="K108:K113" si="9">+$F108*4</f>
        <v>160000</v>
      </c>
      <c r="L108" s="320" t="s">
        <v>285</v>
      </c>
      <c r="M108" s="258">
        <v>1</v>
      </c>
      <c r="N108" s="258">
        <v>2</v>
      </c>
      <c r="O108" s="258">
        <v>1</v>
      </c>
      <c r="P108" s="258">
        <v>1</v>
      </c>
      <c r="Q108" s="258">
        <v>1</v>
      </c>
      <c r="R108" s="258">
        <v>1</v>
      </c>
    </row>
    <row r="109" spans="1:18" s="1" customFormat="1" ht="21" customHeight="1" x14ac:dyDescent="0.25">
      <c r="A109" s="316"/>
      <c r="B109" s="317"/>
      <c r="C109" s="297"/>
      <c r="D109" s="184" t="s">
        <v>249</v>
      </c>
      <c r="E109" s="185">
        <v>1</v>
      </c>
      <c r="F109" s="186">
        <v>40000</v>
      </c>
      <c r="G109" s="186">
        <f t="shared" si="7"/>
        <v>40000</v>
      </c>
      <c r="H109" s="186">
        <f t="shared" si="8"/>
        <v>120000</v>
      </c>
      <c r="I109" s="186">
        <f t="shared" si="8"/>
        <v>120000</v>
      </c>
      <c r="J109" s="186">
        <f t="shared" si="8"/>
        <v>120000</v>
      </c>
      <c r="K109" s="186">
        <f t="shared" si="9"/>
        <v>160000</v>
      </c>
      <c r="L109" s="321"/>
      <c r="M109" s="258">
        <v>1</v>
      </c>
      <c r="N109" s="258">
        <v>2</v>
      </c>
      <c r="O109" s="258">
        <v>1</v>
      </c>
      <c r="P109" s="258">
        <v>1</v>
      </c>
      <c r="Q109" s="258">
        <v>1</v>
      </c>
      <c r="R109" s="258">
        <v>1</v>
      </c>
    </row>
    <row r="110" spans="1:18" s="1" customFormat="1" ht="45" x14ac:dyDescent="0.25">
      <c r="A110" s="316"/>
      <c r="B110" s="317"/>
      <c r="C110" s="297"/>
      <c r="D110" s="184" t="s">
        <v>258</v>
      </c>
      <c r="E110" s="185">
        <v>1</v>
      </c>
      <c r="F110" s="186">
        <v>40000</v>
      </c>
      <c r="G110" s="186">
        <f t="shared" si="7"/>
        <v>40000</v>
      </c>
      <c r="H110" s="186">
        <f t="shared" si="8"/>
        <v>120000</v>
      </c>
      <c r="I110" s="186">
        <f t="shared" si="8"/>
        <v>120000</v>
      </c>
      <c r="J110" s="186">
        <f t="shared" si="8"/>
        <v>120000</v>
      </c>
      <c r="K110" s="186">
        <f t="shared" si="9"/>
        <v>160000</v>
      </c>
      <c r="L110" s="321"/>
      <c r="M110" s="258">
        <v>1</v>
      </c>
      <c r="N110" s="258">
        <v>2</v>
      </c>
      <c r="O110" s="258">
        <v>1</v>
      </c>
      <c r="P110" s="258">
        <v>1</v>
      </c>
      <c r="Q110" s="258">
        <v>1</v>
      </c>
      <c r="R110" s="258">
        <v>1</v>
      </c>
    </row>
    <row r="111" spans="1:18" s="1" customFormat="1" ht="30" customHeight="1" x14ac:dyDescent="0.25">
      <c r="A111" s="316"/>
      <c r="B111" s="317"/>
      <c r="C111" s="297"/>
      <c r="D111" s="184" t="s">
        <v>250</v>
      </c>
      <c r="E111" s="185">
        <v>1</v>
      </c>
      <c r="F111" s="186">
        <v>40000</v>
      </c>
      <c r="G111" s="186">
        <f t="shared" si="7"/>
        <v>40000</v>
      </c>
      <c r="H111" s="186">
        <f t="shared" si="8"/>
        <v>120000</v>
      </c>
      <c r="I111" s="186">
        <f t="shared" si="8"/>
        <v>120000</v>
      </c>
      <c r="J111" s="186">
        <f t="shared" si="8"/>
        <v>120000</v>
      </c>
      <c r="K111" s="186">
        <f t="shared" si="9"/>
        <v>160000</v>
      </c>
      <c r="L111" s="321"/>
      <c r="M111" s="258">
        <v>1</v>
      </c>
      <c r="N111" s="258">
        <v>2</v>
      </c>
      <c r="O111" s="258">
        <v>1</v>
      </c>
      <c r="P111" s="258">
        <v>1</v>
      </c>
      <c r="Q111" s="258">
        <v>1</v>
      </c>
      <c r="R111" s="258">
        <v>1</v>
      </c>
    </row>
    <row r="112" spans="1:18" s="1" customFormat="1" ht="17.25" customHeight="1" x14ac:dyDescent="0.25">
      <c r="A112" s="316"/>
      <c r="B112" s="317"/>
      <c r="C112" s="297"/>
      <c r="D112" s="184" t="s">
        <v>251</v>
      </c>
      <c r="E112" s="185">
        <v>1</v>
      </c>
      <c r="F112" s="186">
        <v>40000</v>
      </c>
      <c r="G112" s="186">
        <f t="shared" si="7"/>
        <v>40000</v>
      </c>
      <c r="H112" s="186">
        <f t="shared" si="8"/>
        <v>120000</v>
      </c>
      <c r="I112" s="186">
        <f t="shared" si="8"/>
        <v>120000</v>
      </c>
      <c r="J112" s="186">
        <f t="shared" si="8"/>
        <v>120000</v>
      </c>
      <c r="K112" s="186">
        <f t="shared" si="9"/>
        <v>160000</v>
      </c>
      <c r="L112" s="321"/>
      <c r="M112" s="258">
        <v>1</v>
      </c>
      <c r="N112" s="258">
        <v>2</v>
      </c>
      <c r="O112" s="258">
        <v>1</v>
      </c>
      <c r="P112" s="258">
        <v>1</v>
      </c>
      <c r="Q112" s="258">
        <v>1</v>
      </c>
      <c r="R112" s="258">
        <v>1</v>
      </c>
    </row>
    <row r="113" spans="1:18" s="1" customFormat="1" ht="45" x14ac:dyDescent="0.25">
      <c r="A113" s="318"/>
      <c r="B113" s="319"/>
      <c r="C113" s="297"/>
      <c r="D113" s="184" t="s">
        <v>252</v>
      </c>
      <c r="E113" s="185">
        <v>1</v>
      </c>
      <c r="F113" s="186">
        <v>60000</v>
      </c>
      <c r="G113" s="186">
        <f t="shared" si="7"/>
        <v>60000</v>
      </c>
      <c r="H113" s="186">
        <f t="shared" si="8"/>
        <v>180000</v>
      </c>
      <c r="I113" s="186">
        <f t="shared" si="8"/>
        <v>180000</v>
      </c>
      <c r="J113" s="186">
        <f t="shared" si="8"/>
        <v>180000</v>
      </c>
      <c r="K113" s="186">
        <f t="shared" si="9"/>
        <v>240000</v>
      </c>
      <c r="L113" s="322"/>
      <c r="M113" s="258">
        <v>1</v>
      </c>
      <c r="N113" s="258">
        <v>2</v>
      </c>
      <c r="O113" s="258">
        <v>1</v>
      </c>
      <c r="P113" s="258">
        <v>1</v>
      </c>
      <c r="Q113" s="258">
        <v>1</v>
      </c>
      <c r="R113" s="258">
        <v>1</v>
      </c>
    </row>
    <row r="114" spans="1:18" s="1" customFormat="1" ht="53.25" customHeight="1" x14ac:dyDescent="0.25">
      <c r="A114" s="266"/>
      <c r="B114" s="260" t="s">
        <v>281</v>
      </c>
      <c r="C114" s="197">
        <f>(42000*4)</f>
        <v>168000</v>
      </c>
      <c r="D114" s="259" t="s">
        <v>283</v>
      </c>
      <c r="E114" s="185">
        <v>4</v>
      </c>
      <c r="F114" s="186">
        <v>42000</v>
      </c>
      <c r="G114" s="186">
        <f t="shared" si="7"/>
        <v>168000</v>
      </c>
      <c r="H114" s="186">
        <v>168000</v>
      </c>
      <c r="I114" s="186"/>
      <c r="J114" s="186"/>
      <c r="K114" s="186"/>
      <c r="L114" s="426" t="s">
        <v>285</v>
      </c>
      <c r="M114" s="267">
        <v>1</v>
      </c>
      <c r="N114" s="268">
        <v>1</v>
      </c>
      <c r="O114" s="268">
        <v>6</v>
      </c>
      <c r="P114" s="268">
        <v>1</v>
      </c>
      <c r="Q114" s="268">
        <v>3</v>
      </c>
      <c r="R114" s="268">
        <v>1</v>
      </c>
    </row>
    <row r="115" spans="1:18" s="1" customFormat="1" ht="24.75" customHeight="1" x14ac:dyDescent="0.3">
      <c r="A115" s="165" t="s">
        <v>257</v>
      </c>
      <c r="B115" s="163"/>
      <c r="C115" s="164">
        <f>SUM(C16:C40,C48,C53:C56,C63:C73,C74:C83,C84:C91,C92,C108,C114)</f>
        <v>71707225</v>
      </c>
      <c r="D115" s="261"/>
      <c r="E115" s="262"/>
      <c r="F115" s="263"/>
      <c r="G115" s="264"/>
      <c r="H115" s="264"/>
      <c r="I115" s="264"/>
      <c r="J115" s="264"/>
      <c r="K115" s="264"/>
      <c r="L115" s="427"/>
      <c r="M115" s="261"/>
      <c r="N115" s="261"/>
      <c r="O115" s="261"/>
      <c r="P115" s="261"/>
      <c r="Q115" s="261"/>
      <c r="R115" s="261"/>
    </row>
    <row r="116" spans="1:18" s="1" customFormat="1" x14ac:dyDescent="0.25">
      <c r="E116" s="3"/>
      <c r="F116" s="2"/>
      <c r="G116" s="2"/>
      <c r="H116" s="2"/>
      <c r="I116" s="2"/>
      <c r="J116" s="2"/>
      <c r="K116" s="2"/>
      <c r="L116" s="427"/>
    </row>
    <row r="117" spans="1:18" s="1" customFormat="1" x14ac:dyDescent="0.25">
      <c r="E117" s="3"/>
      <c r="F117" s="2"/>
      <c r="G117" s="2"/>
      <c r="H117" s="2"/>
      <c r="I117" s="2"/>
      <c r="J117" s="2"/>
      <c r="K117" s="2"/>
      <c r="L117" s="427"/>
    </row>
    <row r="118" spans="1:18" s="1" customFormat="1" x14ac:dyDescent="0.25">
      <c r="E118" s="3"/>
      <c r="F118" s="2"/>
      <c r="G118" s="2"/>
      <c r="H118" s="2"/>
      <c r="I118" s="2"/>
      <c r="J118" s="2"/>
      <c r="K118" s="2"/>
      <c r="L118" s="427"/>
    </row>
    <row r="119" spans="1:18" s="1" customFormat="1" x14ac:dyDescent="0.25">
      <c r="E119" s="3"/>
      <c r="F119" s="2"/>
      <c r="G119" s="2"/>
      <c r="H119" s="2"/>
      <c r="I119" s="2"/>
      <c r="J119" s="2"/>
      <c r="K119" s="2"/>
      <c r="L119" s="428"/>
    </row>
    <row r="120" spans="1:18" s="1" customFormat="1" x14ac:dyDescent="0.25">
      <c r="E120" s="3"/>
      <c r="F120" s="2"/>
      <c r="G120" s="2"/>
      <c r="H120" s="2"/>
      <c r="I120" s="2"/>
      <c r="J120" s="2"/>
      <c r="K120" s="2"/>
    </row>
    <row r="121" spans="1:18" x14ac:dyDescent="0.25">
      <c r="A121" s="1"/>
      <c r="B121" s="1"/>
      <c r="C121" s="1"/>
      <c r="D121" s="1"/>
      <c r="E121" s="3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</row>
    <row r="122" spans="1:18" x14ac:dyDescent="0.25">
      <c r="A122" s="1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1"/>
      <c r="B123" s="1"/>
      <c r="C123" s="1"/>
      <c r="D123" s="1"/>
      <c r="E123" s="3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x14ac:dyDescent="0.25">
      <c r="D131" s="1"/>
      <c r="E131" s="1"/>
      <c r="F131" s="1"/>
      <c r="G131" s="1"/>
      <c r="H131" s="1"/>
      <c r="I131" s="1"/>
      <c r="J131" s="1"/>
      <c r="K131" s="1"/>
    </row>
    <row r="132" spans="1:18" x14ac:dyDescent="0.25">
      <c r="D132" s="1"/>
      <c r="E132" s="1"/>
      <c r="F132" s="1"/>
      <c r="G132" s="1"/>
      <c r="H132" s="1"/>
      <c r="I132" s="1"/>
      <c r="J132" s="1"/>
      <c r="K132" s="1"/>
    </row>
    <row r="133" spans="1:18" x14ac:dyDescent="0.25">
      <c r="D133" s="1"/>
      <c r="E133" s="1"/>
      <c r="F133" s="1"/>
      <c r="G133" s="1"/>
      <c r="H133" s="1"/>
      <c r="I133" s="1"/>
      <c r="J133" s="1"/>
      <c r="K133" s="1"/>
    </row>
    <row r="134" spans="1:18" x14ac:dyDescent="0.25">
      <c r="D134" s="1"/>
      <c r="E134" s="1"/>
      <c r="F134" s="1"/>
      <c r="G134" s="1"/>
      <c r="H134" s="1"/>
      <c r="I134" s="1"/>
      <c r="J134" s="1"/>
      <c r="K134" s="1"/>
    </row>
    <row r="135" spans="1:18" x14ac:dyDescent="0.25">
      <c r="D135" s="1"/>
      <c r="E135" s="1"/>
      <c r="F135" s="1"/>
      <c r="G135" s="1"/>
      <c r="H135" s="1"/>
      <c r="I135" s="1"/>
      <c r="J135" s="1"/>
      <c r="K135" s="1"/>
    </row>
    <row r="136" spans="1:18" x14ac:dyDescent="0.25">
      <c r="D136" s="1"/>
      <c r="E136" s="1"/>
      <c r="F136" s="1"/>
      <c r="G136" s="1"/>
      <c r="H136" s="1"/>
      <c r="I136" s="1"/>
      <c r="J136" s="1"/>
      <c r="K136" s="1"/>
    </row>
    <row r="137" spans="1:18" x14ac:dyDescent="0.25">
      <c r="D137" s="1"/>
      <c r="E137" s="1"/>
      <c r="F137" s="1"/>
      <c r="G137" s="1"/>
      <c r="H137" s="1"/>
      <c r="I137" s="1"/>
      <c r="J137" s="1"/>
      <c r="K137" s="1"/>
    </row>
    <row r="138" spans="1:18" x14ac:dyDescent="0.25">
      <c r="D138" s="1"/>
      <c r="E138" s="1"/>
      <c r="F138" s="1"/>
      <c r="G138" s="1"/>
      <c r="H138" s="1"/>
      <c r="I138" s="1"/>
      <c r="J138" s="1"/>
      <c r="K138" s="1"/>
    </row>
  </sheetData>
  <mergeCells count="156">
    <mergeCell ref="D88:D89"/>
    <mergeCell ref="L92:L101"/>
    <mergeCell ref="R69:R70"/>
    <mergeCell ref="D69:D70"/>
    <mergeCell ref="E69:E70"/>
    <mergeCell ref="F69:F70"/>
    <mergeCell ref="I69:I70"/>
    <mergeCell ref="L63:L64"/>
    <mergeCell ref="L65:L67"/>
    <mergeCell ref="D61:G61"/>
    <mergeCell ref="H61:K61"/>
    <mergeCell ref="L61:L62"/>
    <mergeCell ref="M61:R61"/>
    <mergeCell ref="L42:L43"/>
    <mergeCell ref="L114:L119"/>
    <mergeCell ref="M69:M70"/>
    <mergeCell ref="N69:N70"/>
    <mergeCell ref="O69:O70"/>
    <mergeCell ref="D42:D43"/>
    <mergeCell ref="E42:E43"/>
    <mergeCell ref="F42:F43"/>
    <mergeCell ref="P69:P70"/>
    <mergeCell ref="Q69:Q70"/>
    <mergeCell ref="M57:R58"/>
    <mergeCell ref="G42:G43"/>
    <mergeCell ref="H42:K42"/>
    <mergeCell ref="M59:R59"/>
    <mergeCell ref="G57:G58"/>
    <mergeCell ref="L57:L58"/>
    <mergeCell ref="L53:L56"/>
    <mergeCell ref="L84:L89"/>
    <mergeCell ref="D57:D58"/>
    <mergeCell ref="E57:E58"/>
    <mergeCell ref="F57:F58"/>
    <mergeCell ref="B59:C59"/>
    <mergeCell ref="A56:B56"/>
    <mergeCell ref="M44:R44"/>
    <mergeCell ref="M42:R43"/>
    <mergeCell ref="M46:R46"/>
    <mergeCell ref="C48:C52"/>
    <mergeCell ref="A46:B47"/>
    <mergeCell ref="C46:C47"/>
    <mergeCell ref="D46:G46"/>
    <mergeCell ref="H46:K46"/>
    <mergeCell ref="L46:L47"/>
    <mergeCell ref="A52:B52"/>
    <mergeCell ref="H57:K57"/>
    <mergeCell ref="B4:C4"/>
    <mergeCell ref="B6:D6"/>
    <mergeCell ref="B7:D7"/>
    <mergeCell ref="A8:B8"/>
    <mergeCell ref="B12:C12"/>
    <mergeCell ref="A16:B16"/>
    <mergeCell ref="A19:B19"/>
    <mergeCell ref="A14:B15"/>
    <mergeCell ref="C14:C15"/>
    <mergeCell ref="A17:B18"/>
    <mergeCell ref="C17:C18"/>
    <mergeCell ref="L16:L21"/>
    <mergeCell ref="L22:L26"/>
    <mergeCell ref="A48:B48"/>
    <mergeCell ref="A49:B49"/>
    <mergeCell ref="A50:B50"/>
    <mergeCell ref="A51:B51"/>
    <mergeCell ref="A10:A11"/>
    <mergeCell ref="B10:C11"/>
    <mergeCell ref="D10:D11"/>
    <mergeCell ref="B42:C43"/>
    <mergeCell ref="A38:B38"/>
    <mergeCell ref="A24:B30"/>
    <mergeCell ref="A20:B23"/>
    <mergeCell ref="C20:C23"/>
    <mergeCell ref="C24:C30"/>
    <mergeCell ref="L34:L40"/>
    <mergeCell ref="L48:L52"/>
    <mergeCell ref="A31:B32"/>
    <mergeCell ref="C31:C32"/>
    <mergeCell ref="L27:L33"/>
    <mergeCell ref="M10:R11"/>
    <mergeCell ref="M12:R12"/>
    <mergeCell ref="D14:G14"/>
    <mergeCell ref="H14:K14"/>
    <mergeCell ref="L10:L11"/>
    <mergeCell ref="L14:L15"/>
    <mergeCell ref="M14:R14"/>
    <mergeCell ref="E10:E11"/>
    <mergeCell ref="F10:F11"/>
    <mergeCell ref="G10:G11"/>
    <mergeCell ref="H10:K10"/>
    <mergeCell ref="A63:B63"/>
    <mergeCell ref="A64:B64"/>
    <mergeCell ref="A67:B67"/>
    <mergeCell ref="A65:B65"/>
    <mergeCell ref="A66:B66"/>
    <mergeCell ref="A33:B35"/>
    <mergeCell ref="A39:B39"/>
    <mergeCell ref="A40:B40"/>
    <mergeCell ref="A36:B36"/>
    <mergeCell ref="A37:B37"/>
    <mergeCell ref="A61:B62"/>
    <mergeCell ref="A54:B54"/>
    <mergeCell ref="A53:B53"/>
    <mergeCell ref="A55:B55"/>
    <mergeCell ref="A42:A43"/>
    <mergeCell ref="B44:C44"/>
    <mergeCell ref="C33:C35"/>
    <mergeCell ref="C36:C40"/>
    <mergeCell ref="C61:C62"/>
    <mergeCell ref="A57:A58"/>
    <mergeCell ref="B57:C58"/>
    <mergeCell ref="A91:B91"/>
    <mergeCell ref="A84:B89"/>
    <mergeCell ref="C84:C89"/>
    <mergeCell ref="L68:L71"/>
    <mergeCell ref="A71:B73"/>
    <mergeCell ref="A69:B70"/>
    <mergeCell ref="A79:B79"/>
    <mergeCell ref="G69:G70"/>
    <mergeCell ref="H69:H70"/>
    <mergeCell ref="C69:C70"/>
    <mergeCell ref="L90:L91"/>
    <mergeCell ref="L81:L83"/>
    <mergeCell ref="A90:B90"/>
    <mergeCell ref="A80:B80"/>
    <mergeCell ref="C74:C76"/>
    <mergeCell ref="C77:C78"/>
    <mergeCell ref="A74:B76"/>
    <mergeCell ref="A77:B78"/>
    <mergeCell ref="A81:B83"/>
    <mergeCell ref="C81:C83"/>
    <mergeCell ref="A68:B68"/>
    <mergeCell ref="C71:C73"/>
    <mergeCell ref="J69:J70"/>
    <mergeCell ref="K69:K70"/>
    <mergeCell ref="A92:B101"/>
    <mergeCell ref="C92:C101"/>
    <mergeCell ref="C108:C113"/>
    <mergeCell ref="A106:B107"/>
    <mergeCell ref="C106:C107"/>
    <mergeCell ref="D106:G106"/>
    <mergeCell ref="H106:K106"/>
    <mergeCell ref="L106:L107"/>
    <mergeCell ref="M106:R106"/>
    <mergeCell ref="H102:K102"/>
    <mergeCell ref="L102:L103"/>
    <mergeCell ref="M102:R103"/>
    <mergeCell ref="B104:C104"/>
    <mergeCell ref="M104:R104"/>
    <mergeCell ref="A102:A103"/>
    <mergeCell ref="B102:C103"/>
    <mergeCell ref="D102:D103"/>
    <mergeCell ref="E102:E103"/>
    <mergeCell ref="F102:F103"/>
    <mergeCell ref="G102:G103"/>
    <mergeCell ref="A108:B113"/>
    <mergeCell ref="L108:L113"/>
  </mergeCells>
  <printOptions horizontalCentered="1"/>
  <pageMargins left="0.39370078740157483" right="0" top="0.55118110236220474" bottom="0.55118110236220474" header="0.31496062992125984" footer="0.31496062992125984"/>
  <pageSetup paperSize="5" scale="64" fitToHeight="0" orientation="landscape" r:id="rId1"/>
  <rowBreaks count="3" manualBreakCount="3">
    <brk id="33" max="17" man="1"/>
    <brk id="56" max="16383" man="1"/>
    <brk id="8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PLAN RRHH rev</vt:lpstr>
      <vt:lpstr>Modelo POA </vt:lpstr>
      <vt:lpstr>'Modelo POA '!Área_de_impresión</vt:lpstr>
      <vt:lpstr>'PLAN RRHH rev'!Área_de_impresión</vt:lpstr>
      <vt:lpstr>'PLAN RRHH rev'!Títulos_a_imprimir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2006-09-12T12:46:56Z</dcterms:created>
  <dcterms:modified xsi:type="dcterms:W3CDTF">2019-02-12T14:41:35Z</dcterms:modified>
</cp:coreProperties>
</file>